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4"/>
  </bookViews>
  <sheets>
    <sheet name="ml.žáci" sheetId="1" r:id="rId1"/>
    <sheet name="ml.žákyně" sheetId="2" r:id="rId2"/>
    <sheet name="st.žáci" sheetId="3" r:id="rId3"/>
    <sheet name="st.žačky" sheetId="4" r:id="rId4"/>
    <sheet name="výsledky" sheetId="5" r:id="rId5"/>
  </sheets>
  <definedNames/>
  <calcPr fullCalcOnLoad="1"/>
</workbook>
</file>

<file path=xl/sharedStrings.xml><?xml version="1.0" encoding="utf-8"?>
<sst xmlns="http://schemas.openxmlformats.org/spreadsheetml/2006/main" count="3153" uniqueCount="1307">
  <si>
    <t xml:space="preserve"> </t>
  </si>
  <si>
    <t>1</t>
  </si>
  <si>
    <t>TJ Slezan Frýdek-Místek</t>
  </si>
  <si>
    <t>Název akce:</t>
  </si>
  <si>
    <t xml:space="preserve">Místo a datum: </t>
  </si>
  <si>
    <t xml:space="preserve">Pořadatel: </t>
  </si>
  <si>
    <t xml:space="preserve">Ředitel závodu: </t>
  </si>
  <si>
    <t xml:space="preserve">Hlavní rozhodčí: </t>
  </si>
  <si>
    <t>Výsledky zpracoval:</t>
  </si>
  <si>
    <t>3</t>
  </si>
  <si>
    <t>4</t>
  </si>
  <si>
    <t>5</t>
  </si>
  <si>
    <t>2</t>
  </si>
  <si>
    <t>6</t>
  </si>
  <si>
    <t>4.40</t>
  </si>
  <si>
    <t>NP</t>
  </si>
  <si>
    <t>0</t>
  </si>
  <si>
    <t>9.10</t>
  </si>
  <si>
    <t>9.32</t>
  </si>
  <si>
    <t>9.33</t>
  </si>
  <si>
    <t>8.92</t>
  </si>
  <si>
    <t>8.60</t>
  </si>
  <si>
    <t>8.81</t>
  </si>
  <si>
    <t>8.98</t>
  </si>
  <si>
    <t>NF</t>
  </si>
  <si>
    <t>35.09</t>
  </si>
  <si>
    <t>40.60</t>
  </si>
  <si>
    <t>A</t>
  </si>
  <si>
    <t>B</t>
  </si>
  <si>
    <t>Braunš Martin</t>
  </si>
  <si>
    <t>Sýkora Matěj</t>
  </si>
  <si>
    <t>Lebeda Tomáš</t>
  </si>
  <si>
    <t>Hubený Dominik</t>
  </si>
  <si>
    <t>Dihel Tomáš</t>
  </si>
  <si>
    <t>Oslanec Michal</t>
  </si>
  <si>
    <t>Fajkus Michal</t>
  </si>
  <si>
    <t>Suchánek Martin</t>
  </si>
  <si>
    <t>Merta Ondřej</t>
  </si>
  <si>
    <t>Ševčík Daniel</t>
  </si>
  <si>
    <t>Piš Vítězslav</t>
  </si>
  <si>
    <t>Rusínek Lukáš</t>
  </si>
  <si>
    <t>Bezecný Daniel</t>
  </si>
  <si>
    <t>Volný Tomáš</t>
  </si>
  <si>
    <t>Posolda David</t>
  </si>
  <si>
    <t>Čuboň Tomáš</t>
  </si>
  <si>
    <t>Dudáš Michal</t>
  </si>
  <si>
    <t>Vrubel Michal</t>
  </si>
  <si>
    <t>Uhlíř Lukáš</t>
  </si>
  <si>
    <t>Kaňok Michal</t>
  </si>
  <si>
    <t xml:space="preserve">ZŠ Pionýrů </t>
  </si>
  <si>
    <t>Vince David</t>
  </si>
  <si>
    <t>Hradil Jan</t>
  </si>
  <si>
    <t>Drkoš Vlastimil</t>
  </si>
  <si>
    <t>Kaličák Richard</t>
  </si>
  <si>
    <t>Pokluda Ondřej</t>
  </si>
  <si>
    <t xml:space="preserve">Pokluda Ondřej </t>
  </si>
  <si>
    <t>Urbančík Tomáš</t>
  </si>
  <si>
    <t>Vrba Patrik</t>
  </si>
  <si>
    <t>ZŠ I.Sekaniny OVA</t>
  </si>
  <si>
    <t>Červenka Tomáš</t>
  </si>
  <si>
    <t>Olšák Michal</t>
  </si>
  <si>
    <t>Bulla Filip</t>
  </si>
  <si>
    <t>Mendrek Viktor</t>
  </si>
  <si>
    <t>Zemaník Jakub</t>
  </si>
  <si>
    <t>Trybula Martin</t>
  </si>
  <si>
    <t>Mrkva Šimon</t>
  </si>
  <si>
    <t>Chmiel Matouš</t>
  </si>
  <si>
    <t>Olšák</t>
  </si>
  <si>
    <t xml:space="preserve"> Mendrek</t>
  </si>
  <si>
    <t>Červenka</t>
  </si>
  <si>
    <t>Trybula</t>
  </si>
  <si>
    <t>Bulla</t>
  </si>
  <si>
    <t>Mrkva</t>
  </si>
  <si>
    <t>Zemaník</t>
  </si>
  <si>
    <t>Chmiel</t>
  </si>
  <si>
    <t>WAGNER Petr</t>
  </si>
  <si>
    <t>KUBÁŇ Marek</t>
  </si>
  <si>
    <t>PISKOŘ Dominik</t>
  </si>
  <si>
    <t>FIALA Ondřej</t>
  </si>
  <si>
    <t xml:space="preserve">VANĚK Filip </t>
  </si>
  <si>
    <t>SVOBODA Lukáš</t>
  </si>
  <si>
    <t>WIKTURNA Martin</t>
  </si>
  <si>
    <t>GEBEL David</t>
  </si>
  <si>
    <t>TABOR Radek</t>
  </si>
  <si>
    <t>ZŠ E.Beneše Opava</t>
  </si>
  <si>
    <t>ZŠ Ostravice VES</t>
  </si>
  <si>
    <t>ZŠ Mařádkova, Opava</t>
  </si>
  <si>
    <t>Urban Radoslav</t>
  </si>
  <si>
    <t>Javůrek David</t>
  </si>
  <si>
    <t>Krywda Lukáš</t>
  </si>
  <si>
    <t>Ondrášek Pavel</t>
  </si>
  <si>
    <t>Škuta František</t>
  </si>
  <si>
    <t>Macháček Zdeněk</t>
  </si>
  <si>
    <t>Kaduch Patrik</t>
  </si>
  <si>
    <t>Bajcar Jan</t>
  </si>
  <si>
    <t>Čajan Ondřej</t>
  </si>
  <si>
    <t>Kobolka Ivo</t>
  </si>
  <si>
    <t>Rejman</t>
  </si>
  <si>
    <t>ZŠ Rýmařov</t>
  </si>
  <si>
    <t>ZŠ K. Světlé, Havířov</t>
  </si>
  <si>
    <t>Zemánek Michal</t>
  </si>
  <si>
    <t>Markovský Jakub</t>
  </si>
  <si>
    <t>Strnad Kamil</t>
  </si>
  <si>
    <t>Slováček Jan</t>
  </si>
  <si>
    <t>Juranek Daniel</t>
  </si>
  <si>
    <t>Kozel Ladislav</t>
  </si>
  <si>
    <t>Stuchlík Denis</t>
  </si>
  <si>
    <t>Ličák Jakub</t>
  </si>
  <si>
    <t>Herman Patrik</t>
  </si>
  <si>
    <t>ZŠ M. Horákové, Kopřivnice</t>
  </si>
  <si>
    <t>Kuchyňka Daniel</t>
  </si>
  <si>
    <t>Nehera Martin</t>
  </si>
  <si>
    <t>Husták Michal</t>
  </si>
  <si>
    <t>Naleraj Rychard</t>
  </si>
  <si>
    <t>Sovjak Ondřej</t>
  </si>
  <si>
    <t>Škop Pavel</t>
  </si>
  <si>
    <t>Nedjalkov Lukáš</t>
  </si>
  <si>
    <t>Klos Filip</t>
  </si>
  <si>
    <t>Tomi Tibor</t>
  </si>
  <si>
    <t>Mišaník Roman</t>
  </si>
  <si>
    <t>Nováček Petr</t>
  </si>
  <si>
    <t>Stuchlý Lumír</t>
  </si>
  <si>
    <t>Šíp Přemysl</t>
  </si>
  <si>
    <t>Látal Marek</t>
  </si>
  <si>
    <t>Hýl Marek</t>
  </si>
  <si>
    <t>Šindel Adam</t>
  </si>
  <si>
    <t>Kobližka Radim</t>
  </si>
  <si>
    <t>Podstavek Richard</t>
  </si>
  <si>
    <t>ZŠ Petřvald VES</t>
  </si>
  <si>
    <t>Dorňák Jakub</t>
  </si>
  <si>
    <t>Urbanová Barbora</t>
  </si>
  <si>
    <t>Lošťáková Klára</t>
  </si>
  <si>
    <t>Válková Nikola</t>
  </si>
  <si>
    <t>Steigerová Jaroslava</t>
  </si>
  <si>
    <t>Nejlová Tereza</t>
  </si>
  <si>
    <t>Cebotari Stela</t>
  </si>
  <si>
    <t>Daňková Tereza</t>
  </si>
  <si>
    <t>Bohačíková Nikola</t>
  </si>
  <si>
    <t>Polišenská Martina</t>
  </si>
  <si>
    <t>Fialová Tereza</t>
  </si>
  <si>
    <t>ZŠ  Smetanův okruh, Krnov</t>
  </si>
  <si>
    <t>Kotrlová Petra</t>
  </si>
  <si>
    <t>Urbančíková Barbora</t>
  </si>
  <si>
    <t>Rusková Gabriela</t>
  </si>
  <si>
    <t>Venclíková Michaela</t>
  </si>
  <si>
    <t>Andrýsková Zuzana</t>
  </si>
  <si>
    <t>Nováčková Jarmila</t>
  </si>
  <si>
    <t>Rubinová Kateřina</t>
  </si>
  <si>
    <t>Horníčková Zuzana</t>
  </si>
  <si>
    <t xml:space="preserve"> Urbančíková Barbora</t>
  </si>
  <si>
    <t>Ličková Klára</t>
  </si>
  <si>
    <t>Dluhá Zuzana</t>
  </si>
  <si>
    <t>Konderlová Zuzana</t>
  </si>
  <si>
    <t>Kaletová Beata</t>
  </si>
  <si>
    <t>Borska Barbara</t>
  </si>
  <si>
    <t>Michejdová Ester</t>
  </si>
  <si>
    <t>Mazurová Jolana</t>
  </si>
  <si>
    <t>Klimková Weronika</t>
  </si>
  <si>
    <t>Ruszová Urszula</t>
  </si>
  <si>
    <t>PZŠ Bystřice VES</t>
  </si>
  <si>
    <t>ZŠ Majakovského , KI</t>
  </si>
  <si>
    <t>Vavříková Barbora</t>
  </si>
  <si>
    <t>Šormová Nikola</t>
  </si>
  <si>
    <t>Marurová Dominika</t>
  </si>
  <si>
    <t>Šulcová Kateřina</t>
  </si>
  <si>
    <t>Podmanicklá Iveta</t>
  </si>
  <si>
    <t>Škrhová Veromnika</t>
  </si>
  <si>
    <t>Poláchová Diana</t>
  </si>
  <si>
    <t>Fridrichová Ivona</t>
  </si>
  <si>
    <t>Trilifajová Aneta</t>
  </si>
  <si>
    <t>Macháňová Gabriela</t>
  </si>
  <si>
    <t>Promna Denisa</t>
  </si>
  <si>
    <t>Martynková Daria</t>
  </si>
  <si>
    <t>8.95</t>
  </si>
  <si>
    <t>8.76</t>
  </si>
  <si>
    <t>8.73</t>
  </si>
  <si>
    <t>9.02</t>
  </si>
  <si>
    <t>9.06</t>
  </si>
  <si>
    <t>9.07</t>
  </si>
  <si>
    <t>9.09</t>
  </si>
  <si>
    <t>9.12</t>
  </si>
  <si>
    <t>9.16</t>
  </si>
  <si>
    <t>9.18</t>
  </si>
  <si>
    <t>8.96</t>
  </si>
  <si>
    <t>8.80</t>
  </si>
  <si>
    <t>9.43</t>
  </si>
  <si>
    <t>9.72</t>
  </si>
  <si>
    <t>9.61</t>
  </si>
  <si>
    <t>9.77</t>
  </si>
  <si>
    <t>9.24</t>
  </si>
  <si>
    <t>Horniaková Dominika</t>
  </si>
  <si>
    <t>Wojnarová Denisa</t>
  </si>
  <si>
    <t>Heczková Karla</t>
  </si>
  <si>
    <t>Laštůvková Petra</t>
  </si>
  <si>
    <t>Szczepanková Nikola</t>
  </si>
  <si>
    <t>Marková Kristýna</t>
  </si>
  <si>
    <t>Cieslarová Eva</t>
  </si>
  <si>
    <t>Lasotová Veronika</t>
  </si>
  <si>
    <t>Suszková Alena</t>
  </si>
  <si>
    <t>Mazurová Petra</t>
  </si>
  <si>
    <t>Horňáčková Nikola</t>
  </si>
  <si>
    <t>Pišová Alice</t>
  </si>
  <si>
    <t>Ulmanová Denisa</t>
  </si>
  <si>
    <t>Slováková Lucie</t>
  </si>
  <si>
    <t>Srubková Andrea</t>
  </si>
  <si>
    <t>Šebestová Lucie</t>
  </si>
  <si>
    <t>ZŠ Pionýrů</t>
  </si>
  <si>
    <t>Vojáčková Nikola</t>
  </si>
  <si>
    <t>Hlavatá Markéta</t>
  </si>
  <si>
    <t>Patso Viktoria</t>
  </si>
  <si>
    <t>Koudelová Kateřina</t>
  </si>
  <si>
    <t>Látalová Sára</t>
  </si>
  <si>
    <t>Kitová Kristýna</t>
  </si>
  <si>
    <t>Králová Klaudie</t>
  </si>
  <si>
    <t>Jaňovková Anna</t>
  </si>
  <si>
    <t>Vícenová Eva</t>
  </si>
  <si>
    <t xml:space="preserve">ZŠ I. Sekaniny OVA </t>
  </si>
  <si>
    <t>Markovičová Ivana</t>
  </si>
  <si>
    <t>Heidrová Petra</t>
  </si>
  <si>
    <t>Cetlová Alžběta</t>
  </si>
  <si>
    <t>Šolastrová Kateřina</t>
  </si>
  <si>
    <t>Holušová Lucie</t>
  </si>
  <si>
    <t>Nováková Barbora</t>
  </si>
  <si>
    <t>Černá Natálie</t>
  </si>
  <si>
    <t>Harazimová Kateřina</t>
  </si>
  <si>
    <t>Mimrová Lucie</t>
  </si>
  <si>
    <t>ZŠ Englišova Opava</t>
  </si>
  <si>
    <t>Žáčková  Alžběta</t>
  </si>
  <si>
    <t>Bražinová Tereza</t>
  </si>
  <si>
    <t>Kojdová Petra</t>
  </si>
  <si>
    <t>Bryknarová Kristýna</t>
  </si>
  <si>
    <t>Marková Adéla</t>
  </si>
  <si>
    <t>Mechlová Radka</t>
  </si>
  <si>
    <t>Šálková Lucie</t>
  </si>
  <si>
    <t>Jedelská Jana</t>
  </si>
  <si>
    <t>Lichnovská Františka</t>
  </si>
  <si>
    <t>Lukešová Kateřina</t>
  </si>
  <si>
    <t>Machulová Barbora</t>
  </si>
  <si>
    <t>Veselková Klára</t>
  </si>
  <si>
    <t xml:space="preserve">ZŠ Záhuní </t>
  </si>
  <si>
    <t>ZŠ Bystřice VES</t>
  </si>
  <si>
    <t>Chmelíková Katrin</t>
  </si>
  <si>
    <t>Gorzolková Barbora</t>
  </si>
  <si>
    <t>Muchová Natálie</t>
  </si>
  <si>
    <t>60 m/ ml.žákyně/1.rozběh/</t>
  </si>
  <si>
    <t>60 m / ml.žákyně/2.rozběh/</t>
  </si>
  <si>
    <t>60 m / ml.žákyně/3.rozběh/</t>
  </si>
  <si>
    <t>8.12</t>
  </si>
  <si>
    <t>9.27</t>
  </si>
  <si>
    <t>8.75</t>
  </si>
  <si>
    <t>60 m / ml.žákyně/4.rozběh/</t>
  </si>
  <si>
    <t>60 m / ml.žákyně/5.rozběh/</t>
  </si>
  <si>
    <t>9.63</t>
  </si>
  <si>
    <t>10.37</t>
  </si>
  <si>
    <t>9.49</t>
  </si>
  <si>
    <t>DQ</t>
  </si>
  <si>
    <t>9.30</t>
  </si>
  <si>
    <t>9.78</t>
  </si>
  <si>
    <t>1.</t>
  </si>
  <si>
    <t>2.</t>
  </si>
  <si>
    <t>3.</t>
  </si>
  <si>
    <t>4.</t>
  </si>
  <si>
    <t>5.</t>
  </si>
  <si>
    <t>6.</t>
  </si>
  <si>
    <t>míček/ ml.žákyně/</t>
  </si>
  <si>
    <t>52.99</t>
  </si>
  <si>
    <t>31.44</t>
  </si>
  <si>
    <t>32.55</t>
  </si>
  <si>
    <t>45.17</t>
  </si>
  <si>
    <t>30.89</t>
  </si>
  <si>
    <t>37.21</t>
  </si>
  <si>
    <t>31.43</t>
  </si>
  <si>
    <t>28.91</t>
  </si>
  <si>
    <t>29.96</t>
  </si>
  <si>
    <t>35.20</t>
  </si>
  <si>
    <t>35.58</t>
  </si>
  <si>
    <t>35.23</t>
  </si>
  <si>
    <t>37.47</t>
  </si>
  <si>
    <t>32.69</t>
  </si>
  <si>
    <t>49.29</t>
  </si>
  <si>
    <t>35.45</t>
  </si>
  <si>
    <t>40.85</t>
  </si>
  <si>
    <t>49.27</t>
  </si>
  <si>
    <t>41.17</t>
  </si>
  <si>
    <t>33.02</t>
  </si>
  <si>
    <t>27.34</t>
  </si>
  <si>
    <t>43.42</t>
  </si>
  <si>
    <t>44.95</t>
  </si>
  <si>
    <t>29.49</t>
  </si>
  <si>
    <t>29.25</t>
  </si>
  <si>
    <t>32.95</t>
  </si>
  <si>
    <t>600 m / ml.žákyně/1.rozběh/</t>
  </si>
  <si>
    <t>600 m / ml.žákyně/2.rozběh/</t>
  </si>
  <si>
    <t>1:53.28</t>
  </si>
  <si>
    <t>1:48.52</t>
  </si>
  <si>
    <t>2:19.30</t>
  </si>
  <si>
    <t>2:02.48</t>
  </si>
  <si>
    <t>2:16.18</t>
  </si>
  <si>
    <t>1:59.26</t>
  </si>
  <si>
    <t>2:02.25</t>
  </si>
  <si>
    <t>2:01.92</t>
  </si>
  <si>
    <t>1:59.90</t>
  </si>
  <si>
    <t>1:51.12</t>
  </si>
  <si>
    <t>2:10.20</t>
  </si>
  <si>
    <t>2:00.90</t>
  </si>
  <si>
    <t>2:06.57</t>
  </si>
  <si>
    <t>2:05.79</t>
  </si>
  <si>
    <t>2:01.05</t>
  </si>
  <si>
    <t>1:53.26</t>
  </si>
  <si>
    <t>1:52.99</t>
  </si>
  <si>
    <t>2:07.09</t>
  </si>
  <si>
    <t>2:03.07</t>
  </si>
  <si>
    <t>2:04.03</t>
  </si>
  <si>
    <t>1:53.32</t>
  </si>
  <si>
    <t>2:01.94</t>
  </si>
  <si>
    <t>2:09.74</t>
  </si>
  <si>
    <t>1:59.97</t>
  </si>
  <si>
    <t>1:55.65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</si>
  <si>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</si>
  <si>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</si>
  <si>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</si>
  <si>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</si>
  <si>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</si>
  <si>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</si>
  <si>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</si>
  <si>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</si>
  <si>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</si>
  <si>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</si>
  <si>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</si>
  <si>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</si>
  <si>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</si>
  <si>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</si>
  <si>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</si>
  <si>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</si>
  <si>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</si>
  <si>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</si>
  <si>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</si>
  <si>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</si>
  <si>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</si>
  <si>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60 m/ ml.žáci/1.rozběh/</t>
  </si>
  <si>
    <t>60 m/ ml.žáci/2.rozběh/</t>
  </si>
  <si>
    <t>60 m/ ml.žáci/3.rozběh/</t>
  </si>
  <si>
    <t>60 m/ ml.žáci/4.rozběh/</t>
  </si>
  <si>
    <t>8.69</t>
  </si>
  <si>
    <t>8.54</t>
  </si>
  <si>
    <t>8.72</t>
  </si>
  <si>
    <t>8.84</t>
  </si>
  <si>
    <t>7.90</t>
  </si>
  <si>
    <t>8.59</t>
  </si>
  <si>
    <t>8.45</t>
  </si>
  <si>
    <t>8.97</t>
  </si>
  <si>
    <t>10.20</t>
  </si>
  <si>
    <t>9.94</t>
  </si>
  <si>
    <t>9.20</t>
  </si>
  <si>
    <t>8.24</t>
  </si>
  <si>
    <t>8.64</t>
  </si>
  <si>
    <t>8.21</t>
  </si>
  <si>
    <t>8.49</t>
  </si>
  <si>
    <t>8.56</t>
  </si>
  <si>
    <t>8.88</t>
  </si>
  <si>
    <t>míček/ ml.žáci/</t>
  </si>
  <si>
    <t>dálka/ ml.žáci/</t>
  </si>
  <si>
    <t>výška/ ml.žáci/</t>
  </si>
  <si>
    <t>49.25</t>
  </si>
  <si>
    <t>48.84</t>
  </si>
  <si>
    <t>56.82</t>
  </si>
  <si>
    <t>33.31</t>
  </si>
  <si>
    <t>52.17</t>
  </si>
  <si>
    <t>49.39</t>
  </si>
  <si>
    <t>50.24</t>
  </si>
  <si>
    <t>46.52</t>
  </si>
  <si>
    <t>45.44</t>
  </si>
  <si>
    <t>44.77</t>
  </si>
  <si>
    <t>53.17</t>
  </si>
  <si>
    <t>44.05</t>
  </si>
  <si>
    <t>44.45</t>
  </si>
  <si>
    <t>64.61</t>
  </si>
  <si>
    <t>50.53</t>
  </si>
  <si>
    <t>45.34</t>
  </si>
  <si>
    <t>52.10</t>
  </si>
  <si>
    <t>54.63</t>
  </si>
  <si>
    <t>51.09</t>
  </si>
  <si>
    <t>60.35</t>
  </si>
  <si>
    <t>51.01</t>
  </si>
  <si>
    <t>47.48</t>
  </si>
  <si>
    <t>53.81</t>
  </si>
  <si>
    <t>65.30</t>
  </si>
  <si>
    <t>50.54</t>
  </si>
  <si>
    <t>5.28</t>
  </si>
  <si>
    <t>5.12</t>
  </si>
  <si>
    <t>4.08</t>
  </si>
  <si>
    <t>3.91</t>
  </si>
  <si>
    <t>4.02</t>
  </si>
  <si>
    <t>3.96</t>
  </si>
  <si>
    <t>4.42</t>
  </si>
  <si>
    <t>4.26</t>
  </si>
  <si>
    <t>4.07</t>
  </si>
  <si>
    <t>4.22</t>
  </si>
  <si>
    <t>3.67</t>
  </si>
  <si>
    <t>4.24</t>
  </si>
  <si>
    <t>4.67</t>
  </si>
  <si>
    <t>3.65</t>
  </si>
  <si>
    <t>3.71</t>
  </si>
  <si>
    <t>4.38</t>
  </si>
  <si>
    <t>4.34</t>
  </si>
  <si>
    <t>4.72</t>
  </si>
  <si>
    <t>4.28</t>
  </si>
  <si>
    <t>3.66</t>
  </si>
  <si>
    <t>4.04</t>
  </si>
  <si>
    <t>4.90</t>
  </si>
  <si>
    <t>3.92</t>
  </si>
  <si>
    <t>4.19</t>
  </si>
  <si>
    <t>3.47</t>
  </si>
  <si>
    <t>4.98</t>
  </si>
  <si>
    <t>Šip Přemysl</t>
  </si>
  <si>
    <t>1000m/ ml.žáci/1.rozběh</t>
  </si>
  <si>
    <t>1000m/ ml.žáci/2.rozběh</t>
  </si>
  <si>
    <t>3:46.00</t>
  </si>
  <si>
    <t>3:26.09</t>
  </si>
  <si>
    <t>3:37.95</t>
  </si>
  <si>
    <t>3:33.39</t>
  </si>
  <si>
    <t>3:17.45</t>
  </si>
  <si>
    <t>3:28.27</t>
  </si>
  <si>
    <t>3:35.60</t>
  </si>
  <si>
    <t>3:39.05</t>
  </si>
  <si>
    <t>3:39.30</t>
  </si>
  <si>
    <t>3:19.85</t>
  </si>
  <si>
    <t>3:37.37</t>
  </si>
  <si>
    <t>3:38.44</t>
  </si>
  <si>
    <t>4:05.97</t>
  </si>
  <si>
    <t>3:24.83</t>
  </si>
  <si>
    <t>3:30.90</t>
  </si>
  <si>
    <t>3:27.41</t>
  </si>
  <si>
    <t>3:20.53</t>
  </si>
  <si>
    <t>3:41.57</t>
  </si>
  <si>
    <t>3:15.13</t>
  </si>
  <si>
    <t>3:25.95</t>
  </si>
  <si>
    <t>3:16.13</t>
  </si>
  <si>
    <t>3:43.73</t>
  </si>
  <si>
    <t>3:19.65</t>
  </si>
  <si>
    <t>3:28.91</t>
  </si>
  <si>
    <t>3:21.18</t>
  </si>
  <si>
    <t>3:34.60</t>
  </si>
  <si>
    <t>3:29.43</t>
  </si>
  <si>
    <t>dálka / ml.žákyně/</t>
  </si>
  <si>
    <t>3.68</t>
  </si>
  <si>
    <t>4.68</t>
  </si>
  <si>
    <t>3.38</t>
  </si>
  <si>
    <t>3.11</t>
  </si>
  <si>
    <t>3.63</t>
  </si>
  <si>
    <t>3.42</t>
  </si>
  <si>
    <t>4.18</t>
  </si>
  <si>
    <t>3.86</t>
  </si>
  <si>
    <t>3.08</t>
  </si>
  <si>
    <t>3.95</t>
  </si>
  <si>
    <t>4.20</t>
  </si>
  <si>
    <t>5.49</t>
  </si>
  <si>
    <t>3.53</t>
  </si>
  <si>
    <t>3.29</t>
  </si>
  <si>
    <t>4.54</t>
  </si>
  <si>
    <t>4.21</t>
  </si>
  <si>
    <t>4.10</t>
  </si>
  <si>
    <t>3.69</t>
  </si>
  <si>
    <t>3.36</t>
  </si>
  <si>
    <t>4.11</t>
  </si>
  <si>
    <t>3.79</t>
  </si>
  <si>
    <t>3.84</t>
  </si>
  <si>
    <t>výška / ml.žákyně/</t>
  </si>
  <si>
    <t>1.20</t>
  </si>
  <si>
    <t>1.66</t>
  </si>
  <si>
    <t>1.50</t>
  </si>
  <si>
    <t>1.40</t>
  </si>
  <si>
    <t>1.30</t>
  </si>
  <si>
    <t>1.35</t>
  </si>
  <si>
    <t>1.45</t>
  </si>
  <si>
    <t>1.25</t>
  </si>
  <si>
    <t>Zawada Petr</t>
  </si>
  <si>
    <t>Boruta Jakub</t>
  </si>
  <si>
    <t>Sliž Richard</t>
  </si>
  <si>
    <t>Szmek Marek</t>
  </si>
  <si>
    <t>Holub Radek</t>
  </si>
  <si>
    <t>Zwyrtek Jaroslav</t>
  </si>
  <si>
    <t>Szopa Jiří</t>
  </si>
  <si>
    <t>Gymnázium PB FM</t>
  </si>
  <si>
    <t>Mičulka Roman</t>
  </si>
  <si>
    <t>Vrubel Ladislav</t>
  </si>
  <si>
    <t xml:space="preserve">Šilar Filip </t>
  </si>
  <si>
    <t>Říha Roman</t>
  </si>
  <si>
    <t>Zeman Radek</t>
  </si>
  <si>
    <t>Peter Matěj</t>
  </si>
  <si>
    <t>Bačák Jakub</t>
  </si>
  <si>
    <t>Foldyna Jan</t>
  </si>
  <si>
    <t>Bělica Ondřej</t>
  </si>
  <si>
    <t>Sačko Vojtěch</t>
  </si>
  <si>
    <t xml:space="preserve">Sačko Vojtěch </t>
  </si>
  <si>
    <t>Ulmann Lukáš</t>
  </si>
  <si>
    <t>Urbiš Petr</t>
  </si>
  <si>
    <t>Štefek Michal</t>
  </si>
  <si>
    <t>Dostál Tomáš</t>
  </si>
  <si>
    <t>Malý Josef</t>
  </si>
  <si>
    <t>Wank Tomáš</t>
  </si>
  <si>
    <t>Mališ Tomáš</t>
  </si>
  <si>
    <t>Jaroš Ondřej</t>
  </si>
  <si>
    <t>Kubík Lukáš</t>
  </si>
  <si>
    <t>Zbranek Filip</t>
  </si>
  <si>
    <t>Korba Lukáš</t>
  </si>
  <si>
    <t>Fajkus Petr</t>
  </si>
  <si>
    <t>Schrebenský David</t>
  </si>
  <si>
    <t>Hrbáček Libor</t>
  </si>
  <si>
    <t>Tetjujev Andrij</t>
  </si>
  <si>
    <t>Černocký Ondřej</t>
  </si>
  <si>
    <t>Kovář Jiří</t>
  </si>
  <si>
    <t>Martiník Rostislav</t>
  </si>
  <si>
    <t>ZŠ Dvorského OVA</t>
  </si>
  <si>
    <t>ZŠ Pionýrů FM</t>
  </si>
  <si>
    <t>Mazoch Jiří</t>
  </si>
  <si>
    <t>Nguen Lukáš</t>
  </si>
  <si>
    <t>Svoboda Ondřej</t>
  </si>
  <si>
    <t>Hudeček Aleš</t>
  </si>
  <si>
    <t>Lysák  Petr</t>
  </si>
  <si>
    <t>Teršl Michal</t>
  </si>
  <si>
    <t>Barcal  Tomáš</t>
  </si>
  <si>
    <t>Bialek Filip</t>
  </si>
  <si>
    <t>Pešák Vladimír</t>
  </si>
  <si>
    <t>Lysák Petr</t>
  </si>
  <si>
    <t>Veselka J.</t>
  </si>
  <si>
    <t>Sikora Ondřej</t>
  </si>
  <si>
    <t>Rusz Lukáš</t>
  </si>
  <si>
    <t>Štěrba Martin</t>
  </si>
  <si>
    <t>Basovník Lukáš</t>
  </si>
  <si>
    <t>Martiška Jakub</t>
  </si>
  <si>
    <t>Halámek Šimon</t>
  </si>
  <si>
    <t>Mařádek Lukáš</t>
  </si>
  <si>
    <t>Prokš Martin</t>
  </si>
  <si>
    <t>Kalus Jiří</t>
  </si>
  <si>
    <t>Sýkora Jan</t>
  </si>
  <si>
    <t>Prokš Tomáš</t>
  </si>
  <si>
    <t>Hannig Jakub</t>
  </si>
  <si>
    <t>Kokošek Petr</t>
  </si>
  <si>
    <t>Helis Adam</t>
  </si>
  <si>
    <t>Kubiena Lukáš</t>
  </si>
  <si>
    <t>Parchanski Petr</t>
  </si>
  <si>
    <t>Červenka David</t>
  </si>
  <si>
    <t>Leibl Tomáš</t>
  </si>
  <si>
    <t>Derík Marko</t>
  </si>
  <si>
    <t>Hladonik Petr</t>
  </si>
  <si>
    <t>Ergi Jakub</t>
  </si>
  <si>
    <t>ZŠ Kobeřice VES</t>
  </si>
  <si>
    <t>Bedrich Ondřej</t>
  </si>
  <si>
    <t>Vehovský Luboš</t>
  </si>
  <si>
    <t>Kubánek Michal</t>
  </si>
  <si>
    <t>Kamrád Ondřej</t>
  </si>
  <si>
    <t>Halfar Ondřej</t>
  </si>
  <si>
    <t>Chřibek Ondřej</t>
  </si>
  <si>
    <t>Werner Jakub</t>
  </si>
  <si>
    <t>Kaspar René</t>
  </si>
  <si>
    <t>Kyselý Michal</t>
  </si>
  <si>
    <t>Moravec Dominik</t>
  </si>
  <si>
    <t>IKONOMIDIS Petr</t>
  </si>
  <si>
    <t>ČIPEC  Patrik</t>
  </si>
  <si>
    <t>MASNÝ  Jan</t>
  </si>
  <si>
    <t>RŮŽEK  Zdeněk</t>
  </si>
  <si>
    <t>HORÁK  Jakub</t>
  </si>
  <si>
    <t>LUKÁŠ  Marek</t>
  </si>
  <si>
    <t>VACULÍK  Daniel</t>
  </si>
  <si>
    <t>TOMÁNEK  Jan</t>
  </si>
  <si>
    <t>TOMÁMEK  Jan</t>
  </si>
  <si>
    <t>Ondryhal Tomáš</t>
  </si>
  <si>
    <t>Koleček Radomír</t>
  </si>
  <si>
    <t>Turek Jaroslav</t>
  </si>
  <si>
    <t>Šrom Milan</t>
  </si>
  <si>
    <t>Podešva Michal</t>
  </si>
  <si>
    <t>Glogar Václav</t>
  </si>
  <si>
    <t>Polášek Michal</t>
  </si>
  <si>
    <t>Glogar Pavel</t>
  </si>
  <si>
    <t>Bok Adam</t>
  </si>
  <si>
    <t>ZŠ Starý Jičín, VES</t>
  </si>
  <si>
    <t>ZŠ Slovenská, KI</t>
  </si>
  <si>
    <t>ZŠ Smetanův okruh, Krnov</t>
  </si>
  <si>
    <t>Šimon Jan</t>
  </si>
  <si>
    <t>David Jan</t>
  </si>
  <si>
    <t>60 m/ st. žáci/1.rozběh/</t>
  </si>
  <si>
    <t>60 m/ st. žáci/2.rozběh/</t>
  </si>
  <si>
    <t>60 m/ st. žáci/3.rozběh/</t>
  </si>
  <si>
    <t>8.52</t>
  </si>
  <si>
    <t>7.97</t>
  </si>
  <si>
    <t>7.87</t>
  </si>
  <si>
    <t>8.16</t>
  </si>
  <si>
    <t>7.96</t>
  </si>
  <si>
    <t>8.25</t>
  </si>
  <si>
    <t>8.36</t>
  </si>
  <si>
    <t>8.30</t>
  </si>
  <si>
    <t>8.00</t>
  </si>
  <si>
    <t>8.15</t>
  </si>
  <si>
    <t>8.67</t>
  </si>
  <si>
    <t>7.84</t>
  </si>
  <si>
    <t>60 m/ st. žáci/4.rozběh/</t>
  </si>
  <si>
    <t>8.05</t>
  </si>
  <si>
    <t>8.34</t>
  </si>
  <si>
    <t>8.04</t>
  </si>
  <si>
    <t>8.17</t>
  </si>
  <si>
    <t>8.03</t>
  </si>
  <si>
    <t>8.07</t>
  </si>
  <si>
    <t>8.61</t>
  </si>
  <si>
    <t>8.29</t>
  </si>
  <si>
    <t>1.65</t>
  </si>
  <si>
    <t>1.55</t>
  </si>
  <si>
    <t>1.70</t>
  </si>
  <si>
    <t>1.73</t>
  </si>
  <si>
    <t>1.60</t>
  </si>
  <si>
    <t>11.84</t>
  </si>
  <si>
    <t>9.59</t>
  </si>
  <si>
    <t>12.10</t>
  </si>
  <si>
    <t>11.14</t>
  </si>
  <si>
    <t>11.46</t>
  </si>
  <si>
    <t>11.98</t>
  </si>
  <si>
    <t>9.34</t>
  </si>
  <si>
    <t>10.22</t>
  </si>
  <si>
    <t>10.17</t>
  </si>
  <si>
    <t>9.93</t>
  </si>
  <si>
    <t>10.95</t>
  </si>
  <si>
    <t>11.05</t>
  </si>
  <si>
    <t>8.14</t>
  </si>
  <si>
    <t>8.77</t>
  </si>
  <si>
    <t>11.49</t>
  </si>
  <si>
    <t>13.62</t>
  </si>
  <si>
    <t>9.95</t>
  </si>
  <si>
    <t>9.62</t>
  </si>
  <si>
    <t>10.90</t>
  </si>
  <si>
    <t>10.54</t>
  </si>
  <si>
    <t>9.76</t>
  </si>
  <si>
    <t>10.63</t>
  </si>
  <si>
    <t>9.83</t>
  </si>
  <si>
    <t>4.96</t>
  </si>
  <si>
    <t>5.19</t>
  </si>
  <si>
    <t>4.53</t>
  </si>
  <si>
    <t>5.68</t>
  </si>
  <si>
    <t>5.06</t>
  </si>
  <si>
    <t>5.45</t>
  </si>
  <si>
    <t>5.05</t>
  </si>
  <si>
    <t>4.30</t>
  </si>
  <si>
    <t>5.02</t>
  </si>
  <si>
    <t>4.50</t>
  </si>
  <si>
    <t>4.60</t>
  </si>
  <si>
    <t>4.56</t>
  </si>
  <si>
    <t>4.78</t>
  </si>
  <si>
    <t>5.80</t>
  </si>
  <si>
    <t>5.11</t>
  </si>
  <si>
    <t>4.52</t>
  </si>
  <si>
    <t>4.85</t>
  </si>
  <si>
    <t>5.66</t>
  </si>
  <si>
    <t>4.93</t>
  </si>
  <si>
    <t>4.33</t>
  </si>
  <si>
    <t>5.04</t>
  </si>
  <si>
    <t>Glogar Václavc</t>
  </si>
  <si>
    <t>4.91</t>
  </si>
  <si>
    <t>3.60</t>
  </si>
  <si>
    <t>4.81</t>
  </si>
  <si>
    <t>4:52.93</t>
  </si>
  <si>
    <t>5:02.78</t>
  </si>
  <si>
    <t>4:55.81</t>
  </si>
  <si>
    <t>5:06.20</t>
  </si>
  <si>
    <t>4:47.15</t>
  </si>
  <si>
    <t>4:57.22</t>
  </si>
  <si>
    <t>5:01.53</t>
  </si>
  <si>
    <t>5:03.42</t>
  </si>
  <si>
    <t>5:01.62</t>
  </si>
  <si>
    <t>5:09.50</t>
  </si>
  <si>
    <t>5:37.52</t>
  </si>
  <si>
    <t>5:22.43</t>
  </si>
  <si>
    <t>5:11.10</t>
  </si>
  <si>
    <t>5:31.01</t>
  </si>
  <si>
    <t>5:06.36</t>
  </si>
  <si>
    <t>5:08.39</t>
  </si>
  <si>
    <t>5:16.33</t>
  </si>
  <si>
    <t>4:52.52</t>
  </si>
  <si>
    <t>5:26.13</t>
  </si>
  <si>
    <t>5:04.95</t>
  </si>
  <si>
    <t>5:20.55</t>
  </si>
  <si>
    <t>5:09.63</t>
  </si>
  <si>
    <t>4:58.75</t>
  </si>
  <si>
    <t>5:24.43</t>
  </si>
  <si>
    <t>4:53.77</t>
  </si>
  <si>
    <t>5:19.93</t>
  </si>
  <si>
    <t>Karafiát Marian</t>
  </si>
  <si>
    <t>5:22.25</t>
  </si>
  <si>
    <t>5:13.23</t>
  </si>
  <si>
    <t>výška/ st. žáci/</t>
  </si>
  <si>
    <t>koule 4 kg/ st. žáci/</t>
  </si>
  <si>
    <t>Urbánková Zuzana</t>
  </si>
  <si>
    <t>Dostálová Markéta</t>
  </si>
  <si>
    <t>Rychtárová Eva</t>
  </si>
  <si>
    <t>Skoumalová Tereza</t>
  </si>
  <si>
    <t>Bednářová Adéla</t>
  </si>
  <si>
    <t>Kepáková Karolína</t>
  </si>
  <si>
    <t>ROHANOVÁ Barbora</t>
  </si>
  <si>
    <t>REICHLOVÁ Barbora</t>
  </si>
  <si>
    <t>PAVELOVÁ Karolína</t>
  </si>
  <si>
    <t>LUKÁČOVÁ Marie</t>
  </si>
  <si>
    <t>RYBKOVÁ Gabriela</t>
  </si>
  <si>
    <t>ŠEVČÍKOVÁ Jana</t>
  </si>
  <si>
    <t>MARTINČEKOVÁ Gabriela</t>
  </si>
  <si>
    <t>VYSOCKÁ Alexandra</t>
  </si>
  <si>
    <t>RAJSIGLOVÁ MICHAELA</t>
  </si>
  <si>
    <t>RESSLEROVÁ Lenka</t>
  </si>
  <si>
    <t>TEREKOVÁ Sabina</t>
  </si>
  <si>
    <t>Pekárková Barbora</t>
  </si>
  <si>
    <t>Klapetková Zuzana</t>
  </si>
  <si>
    <t>Slivková Markéta</t>
  </si>
  <si>
    <t>Zlotá Michaela</t>
  </si>
  <si>
    <t>Fedorčáková Veronika</t>
  </si>
  <si>
    <t>Halfarová Barbora</t>
  </si>
  <si>
    <t>Fidriková Nikola</t>
  </si>
  <si>
    <t>Žídková Jolana</t>
  </si>
  <si>
    <t>Haferová Jaroslava</t>
  </si>
  <si>
    <t>Hladíková Anežka</t>
  </si>
  <si>
    <t>ZŠ Chuchelná VES</t>
  </si>
  <si>
    <t>Valentová Klára</t>
  </si>
  <si>
    <t>Čechová Petra</t>
  </si>
  <si>
    <t>Koniorová Aneta</t>
  </si>
  <si>
    <t>Zuzaníková Veronika</t>
  </si>
  <si>
    <t>Zombkovská Petra</t>
  </si>
  <si>
    <t>Frydrychová Zuzana</t>
  </si>
  <si>
    <t>Valentová Aneta</t>
  </si>
  <si>
    <t>Kotrlová Martina</t>
  </si>
  <si>
    <t>Urbánková Petra</t>
  </si>
  <si>
    <t>Kramolišová Nikol</t>
  </si>
  <si>
    <t>Vindišová Monika</t>
  </si>
  <si>
    <t>Szolnokyová Sylva</t>
  </si>
  <si>
    <t>Sehnalová Barbora</t>
  </si>
  <si>
    <t>Slováčková Lucie</t>
  </si>
  <si>
    <t>Muszynská Pavla</t>
  </si>
  <si>
    <t>ZŠ Komenského, NJ</t>
  </si>
  <si>
    <t>Bohunská Monika</t>
  </si>
  <si>
    <t>Lhotská Nikola</t>
  </si>
  <si>
    <t>Doubravská Denisa</t>
  </si>
  <si>
    <t>Pomklová Radka</t>
  </si>
  <si>
    <t>Kvitová Aneta</t>
  </si>
  <si>
    <t>Jančálková Renáta</t>
  </si>
  <si>
    <t>Majkusová Daniela</t>
  </si>
  <si>
    <t>Ondryhalová Jana</t>
  </si>
  <si>
    <t>Hatlapatková Adéla</t>
  </si>
  <si>
    <t>Žlebková Vendula</t>
  </si>
  <si>
    <t>Handrychová Monika</t>
  </si>
  <si>
    <t>ZŠ Starý Jičín VES</t>
  </si>
  <si>
    <t>Bartoňová Hana</t>
  </si>
  <si>
    <t>Homolková Jana</t>
  </si>
  <si>
    <t>Marcaníková Tereza</t>
  </si>
  <si>
    <t>Svobodová Alice</t>
  </si>
  <si>
    <t>Satinská Magda</t>
  </si>
  <si>
    <t>Smolníková Markéta</t>
  </si>
  <si>
    <t>Tkáčová Michele</t>
  </si>
  <si>
    <t>Čeřovská Andrea</t>
  </si>
  <si>
    <t>Závodná Veronika</t>
  </si>
  <si>
    <t>Michalcová Markéta</t>
  </si>
  <si>
    <t>Kokšová Barbora</t>
  </si>
  <si>
    <t>Volná Eliška</t>
  </si>
  <si>
    <t>ZŠ TGM Frýdlant</t>
  </si>
  <si>
    <t>Kubinová Alena</t>
  </si>
  <si>
    <t>Konderlová Lucyna</t>
  </si>
  <si>
    <t>Janeczková Agata</t>
  </si>
  <si>
    <t>Pavová Barbara</t>
  </si>
  <si>
    <t>Podermańska Iwana</t>
  </si>
  <si>
    <t>Hótová Mariola</t>
  </si>
  <si>
    <t>Halászová Sonia</t>
  </si>
  <si>
    <t>Hrycková Agata</t>
  </si>
  <si>
    <t>Gymnázium Studentská Havířov</t>
  </si>
  <si>
    <t>Perhalová Ivana</t>
  </si>
  <si>
    <t>Bubíková Krystýna</t>
  </si>
  <si>
    <t>Néteková Alexandra</t>
  </si>
  <si>
    <t>Blažková Jana</t>
  </si>
  <si>
    <t>Zdařilová Klára</t>
  </si>
  <si>
    <t>Dobešová Michaela</t>
  </si>
  <si>
    <t>Folwarczná Tereza</t>
  </si>
  <si>
    <t>Motyková Jana</t>
  </si>
  <si>
    <t>Bednářová Andrea</t>
  </si>
  <si>
    <t>Mlčochová Martina</t>
  </si>
  <si>
    <t>Podolewská Aneta</t>
  </si>
  <si>
    <t>Podermańska Ivana</t>
  </si>
  <si>
    <t>Janeczková Agáta</t>
  </si>
  <si>
    <t>Hotová  Mariola</t>
  </si>
  <si>
    <t>60 m /st. žákyně / 1. rozběh</t>
  </si>
  <si>
    <t>60 m /st. žákyně / 2. rozběh</t>
  </si>
  <si>
    <t>60 m /st. žákyně / 3. rozběh</t>
  </si>
  <si>
    <t>60 m /st. žákyně / 4. rozběh</t>
  </si>
  <si>
    <t>8.94</t>
  </si>
  <si>
    <t>8.01</t>
  </si>
  <si>
    <t>8.83</t>
  </si>
  <si>
    <t>8.93</t>
  </si>
  <si>
    <t>8.66</t>
  </si>
  <si>
    <t>9.29</t>
  </si>
  <si>
    <t>8.71</t>
  </si>
  <si>
    <t>9.36</t>
  </si>
  <si>
    <t>8.01 s</t>
  </si>
  <si>
    <t>8.65 s</t>
  </si>
  <si>
    <t>8.35 s</t>
  </si>
  <si>
    <t>8.45 s</t>
  </si>
  <si>
    <t xml:space="preserve">dálka /st. žákyně </t>
  </si>
  <si>
    <t>4.74</t>
  </si>
  <si>
    <t>3.82</t>
  </si>
  <si>
    <t>4.00</t>
  </si>
  <si>
    <t>4.32</t>
  </si>
  <si>
    <t>3.78</t>
  </si>
  <si>
    <t>3.72</t>
  </si>
  <si>
    <t>4.03</t>
  </si>
  <si>
    <t>3.37</t>
  </si>
  <si>
    <t>4.15</t>
  </si>
  <si>
    <t>3.75</t>
  </si>
  <si>
    <t>3.99</t>
  </si>
  <si>
    <t>3.49</t>
  </si>
  <si>
    <t>3.54</t>
  </si>
  <si>
    <t>5.21 m</t>
  </si>
  <si>
    <t xml:space="preserve">výška /st. žákyně </t>
  </si>
  <si>
    <t>1.49</t>
  </si>
  <si>
    <t>1.55 m</t>
  </si>
  <si>
    <t xml:space="preserve">koule 3 kg /st. žákyně </t>
  </si>
  <si>
    <t>7.30</t>
  </si>
  <si>
    <t>6.54</t>
  </si>
  <si>
    <t>9.00</t>
  </si>
  <si>
    <t>8.82</t>
  </si>
  <si>
    <t>7.12</t>
  </si>
  <si>
    <t>5.98</t>
  </si>
  <si>
    <t>7.50</t>
  </si>
  <si>
    <t>7.11</t>
  </si>
  <si>
    <t>8.46</t>
  </si>
  <si>
    <t>7.73</t>
  </si>
  <si>
    <t>7.55</t>
  </si>
  <si>
    <t>7.36</t>
  </si>
  <si>
    <t>7.51</t>
  </si>
  <si>
    <t>7.86</t>
  </si>
  <si>
    <t>7.24</t>
  </si>
  <si>
    <t>7.46</t>
  </si>
  <si>
    <t>9.52 m</t>
  </si>
  <si>
    <t xml:space="preserve">800 m /st. žákyně / 1. rozběh </t>
  </si>
  <si>
    <t>2:31.28</t>
  </si>
  <si>
    <t>3:03.61</t>
  </si>
  <si>
    <t>2:43.15</t>
  </si>
  <si>
    <t>2:39.88</t>
  </si>
  <si>
    <t>2:42.57</t>
  </si>
  <si>
    <t>2:39.05</t>
  </si>
  <si>
    <t>3:04.32</t>
  </si>
  <si>
    <t>2:59.87</t>
  </si>
  <si>
    <t>2:44.04</t>
  </si>
  <si>
    <t>3:24.73</t>
  </si>
  <si>
    <t>2:50.39</t>
  </si>
  <si>
    <t>2:56.57</t>
  </si>
  <si>
    <t xml:space="preserve">800 m /st. žákyně / 2. rozběh </t>
  </si>
  <si>
    <t>2:58.05</t>
  </si>
  <si>
    <t>2:57.74</t>
  </si>
  <si>
    <t>2:45.14</t>
  </si>
  <si>
    <t>2:56.50</t>
  </si>
  <si>
    <t>2:59.59</t>
  </si>
  <si>
    <t>3:01.11</t>
  </si>
  <si>
    <t>2:49.23</t>
  </si>
  <si>
    <t>2:53.45</t>
  </si>
  <si>
    <t>2:56.65</t>
  </si>
  <si>
    <t>2:55.30</t>
  </si>
  <si>
    <t>2:44.43</t>
  </si>
  <si>
    <t>3:10.72</t>
  </si>
  <si>
    <t xml:space="preserve">štafeta 4x60 m /st. žákyně / 1. rozběh </t>
  </si>
  <si>
    <t>33.81</t>
  </si>
  <si>
    <t>34.31</t>
  </si>
  <si>
    <t>33.78</t>
  </si>
  <si>
    <t>31.87</t>
  </si>
  <si>
    <t>36.02</t>
  </si>
  <si>
    <t>37.04</t>
  </si>
  <si>
    <t>34.19</t>
  </si>
  <si>
    <t>33.41</t>
  </si>
  <si>
    <t>33.51</t>
  </si>
  <si>
    <t>37.08</t>
  </si>
  <si>
    <t>36.72</t>
  </si>
  <si>
    <t>35.01</t>
  </si>
  <si>
    <t>32.84</t>
  </si>
  <si>
    <t>37.54</t>
  </si>
  <si>
    <t xml:space="preserve">štafeta 4x60 m /st. žákyně / 2. rozběh </t>
  </si>
  <si>
    <t xml:space="preserve">štafeta 4x60 m /st. žákyně / 3. rozběh </t>
  </si>
  <si>
    <t>28.</t>
  </si>
  <si>
    <t>29.</t>
  </si>
  <si>
    <t>30.</t>
  </si>
  <si>
    <t>dálka/ st. žáci/</t>
  </si>
  <si>
    <t>1500 m / st. žáci/ 1. rozběh</t>
  </si>
  <si>
    <t>1500 m / st. žáci/ 2. rozběh</t>
  </si>
  <si>
    <t>štafeta 4x60 m / st. žáci/ 1. rozběh</t>
  </si>
  <si>
    <t>Opava, Englišova</t>
  </si>
  <si>
    <t>30.91</t>
  </si>
  <si>
    <t>31.06</t>
  </si>
  <si>
    <t>30.14</t>
  </si>
  <si>
    <t>29.70</t>
  </si>
  <si>
    <t>29.98</t>
  </si>
  <si>
    <t>33.22</t>
  </si>
  <si>
    <t>34.49</t>
  </si>
  <si>
    <t>31.02</t>
  </si>
  <si>
    <t>30.62</t>
  </si>
  <si>
    <t>štafeta 4x60 m / st. žáci/ 2. rozběh</t>
  </si>
  <si>
    <t>30.23</t>
  </si>
  <si>
    <t>31.14</t>
  </si>
  <si>
    <t>29.69</t>
  </si>
  <si>
    <t>30.61</t>
  </si>
  <si>
    <t>Kobeřice</t>
  </si>
  <si>
    <t>31.91</t>
  </si>
  <si>
    <t>30.73</t>
  </si>
  <si>
    <t>31.98</t>
  </si>
  <si>
    <t>32.70</t>
  </si>
  <si>
    <t>Pohár rozhlasu - finále MSK</t>
  </si>
  <si>
    <t>Frýdek-Místek    1.6.2006</t>
  </si>
  <si>
    <t>Klára Maštalířová</t>
  </si>
  <si>
    <t>Petr  Kaláb</t>
  </si>
  <si>
    <t>Zuzana Pavelková</t>
  </si>
  <si>
    <t>1.15</t>
  </si>
  <si>
    <t>1.43</t>
  </si>
  <si>
    <t>1.49 m</t>
  </si>
  <si>
    <t>4x60 m/ ml.žákyně/1.rozběh</t>
  </si>
  <si>
    <t>34.10</t>
  </si>
  <si>
    <t>34.55</t>
  </si>
  <si>
    <t>35.34</t>
  </si>
  <si>
    <t>36.42</t>
  </si>
  <si>
    <t>36.63</t>
  </si>
  <si>
    <t>34.82</t>
  </si>
  <si>
    <t>35.12</t>
  </si>
  <si>
    <t>35.03</t>
  </si>
  <si>
    <t>35.83</t>
  </si>
  <si>
    <t>33.47</t>
  </si>
  <si>
    <t>4x60 m/ ml.žákyně/2.rozběh</t>
  </si>
  <si>
    <t>4x60 m/ ml.žákyně/3.rozběh</t>
  </si>
  <si>
    <t>34.83</t>
  </si>
  <si>
    <t>4x60 m/ ml.žáci/1.rozběh</t>
  </si>
  <si>
    <t>32.07</t>
  </si>
  <si>
    <t>33.30</t>
  </si>
  <si>
    <t>34.42</t>
  </si>
  <si>
    <t>34.25</t>
  </si>
  <si>
    <t>32.31</t>
  </si>
  <si>
    <t>4x60 m/ ml.žáci/2.rozběh</t>
  </si>
  <si>
    <t>33.46</t>
  </si>
  <si>
    <t>32.80</t>
  </si>
  <si>
    <t>31.68</t>
  </si>
  <si>
    <t>33.34</t>
  </si>
  <si>
    <t>4x60 m/ ml.žáci/3.rozběh</t>
  </si>
  <si>
    <t>35.86</t>
  </si>
  <si>
    <t>35.62</t>
  </si>
  <si>
    <t>38.04</t>
  </si>
  <si>
    <t>34.78</t>
  </si>
  <si>
    <t>34.57</t>
  </si>
  <si>
    <t>36.43</t>
  </si>
  <si>
    <t xml:space="preserve">Poznámka: </t>
  </si>
  <si>
    <t>Závody proběhly za proměnlivého počasí s občasným deštěm.</t>
  </si>
  <si>
    <t xml:space="preserve">Vítr neměřen. </t>
  </si>
  <si>
    <t>Vítr neměřen. Došlo ke zranění závodníka Radima Kobližky</t>
  </si>
  <si>
    <t xml:space="preserve">zlomenina ruky - ošetřen v nemocnici FM. </t>
  </si>
  <si>
    <t>Vítr neměřen. Byl podán protest proti DQ štafety PZŠ Bystřice.</t>
  </si>
  <si>
    <t xml:space="preserve">Protest byl jury uznán jako oprávněný. </t>
  </si>
  <si>
    <t>Pohár rozhlasu mladší žákyně -  krajské finále      Frýdek-Místek 1.6.2006</t>
  </si>
  <si>
    <t>Smetanův okruh Krn</t>
  </si>
  <si>
    <t>Frenštát Záhuní</t>
  </si>
  <si>
    <t>Englišova Opava</t>
  </si>
  <si>
    <t>Majakovského Karvi</t>
  </si>
  <si>
    <t>Pionýrů FM</t>
  </si>
  <si>
    <t>výkony</t>
  </si>
  <si>
    <t>body</t>
  </si>
  <si>
    <t>60 m</t>
  </si>
  <si>
    <t>8,95</t>
  </si>
  <si>
    <t>9,07</t>
  </si>
  <si>
    <t>9,12</t>
  </si>
  <si>
    <t>9,72</t>
  </si>
  <si>
    <t>8,76</t>
  </si>
  <si>
    <t>8,96</t>
  </si>
  <si>
    <t>8,75</t>
  </si>
  <si>
    <t>9,27</t>
  </si>
  <si>
    <t>9,02</t>
  </si>
  <si>
    <t>dálka</t>
  </si>
  <si>
    <t>4,11</t>
  </si>
  <si>
    <t>4,20</t>
  </si>
  <si>
    <t>3,95</t>
  </si>
  <si>
    <t>4,04</t>
  </si>
  <si>
    <t>3,42</t>
  </si>
  <si>
    <t>4,54</t>
  </si>
  <si>
    <t>4,68</t>
  </si>
  <si>
    <t>3,68</t>
  </si>
  <si>
    <t>4,40</t>
  </si>
  <si>
    <t>3,53</t>
  </si>
  <si>
    <t>výška</t>
  </si>
  <si>
    <t>1,35</t>
  </si>
  <si>
    <t>1,43</t>
  </si>
  <si>
    <t>1,15</t>
  </si>
  <si>
    <t>1,40</t>
  </si>
  <si>
    <t>1,20</t>
  </si>
  <si>
    <t>1,25</t>
  </si>
  <si>
    <t>míček</t>
  </si>
  <si>
    <t>49,29</t>
  </si>
  <si>
    <t>40,60</t>
  </si>
  <si>
    <t>32,69</t>
  </si>
  <si>
    <t>49,27</t>
  </si>
  <si>
    <t>35,23</t>
  </si>
  <si>
    <t>44,95</t>
  </si>
  <si>
    <t>52,99</t>
  </si>
  <si>
    <t>35,20</t>
  </si>
  <si>
    <t>43,42</t>
  </si>
  <si>
    <t>32,55</t>
  </si>
  <si>
    <t>600 m</t>
  </si>
  <si>
    <t>53,32</t>
  </si>
  <si>
    <t>00,90</t>
  </si>
  <si>
    <t>10,20</t>
  </si>
  <si>
    <t>53,26</t>
  </si>
  <si>
    <t>53,28</t>
  </si>
  <si>
    <t>01,92</t>
  </si>
  <si>
    <t>02,25</t>
  </si>
  <si>
    <t>59,97</t>
  </si>
  <si>
    <t>51,12</t>
  </si>
  <si>
    <t>4x60 m</t>
  </si>
  <si>
    <t>34,10</t>
  </si>
  <si>
    <t>33,47</t>
  </si>
  <si>
    <t>36,02</t>
  </si>
  <si>
    <t>35,34</t>
  </si>
  <si>
    <t>35,03</t>
  </si>
  <si>
    <t>celkem</t>
  </si>
  <si>
    <t>pořadí</t>
  </si>
  <si>
    <t>Sekaniny Ostrava</t>
  </si>
  <si>
    <t>PZŠ Bystřice -V</t>
  </si>
  <si>
    <t>ZŠ Petřvald -V</t>
  </si>
  <si>
    <t>ZŠ Bystřice -V</t>
  </si>
  <si>
    <t>9,63</t>
  </si>
  <si>
    <t>9,43</t>
  </si>
  <si>
    <t>8,80</t>
  </si>
  <si>
    <t>8,12</t>
  </si>
  <si>
    <t>8,98</t>
  </si>
  <si>
    <t>8,73</t>
  </si>
  <si>
    <t>9,30</t>
  </si>
  <si>
    <t>3,29</t>
  </si>
  <si>
    <t>3,84</t>
  </si>
  <si>
    <t>4,21</t>
  </si>
  <si>
    <t>3,86</t>
  </si>
  <si>
    <t>3,63</t>
  </si>
  <si>
    <t>3,69</t>
  </si>
  <si>
    <t>4,10</t>
  </si>
  <si>
    <t>5,49</t>
  </si>
  <si>
    <t>1,49</t>
  </si>
  <si>
    <t>1,30</t>
  </si>
  <si>
    <t>37,47</t>
  </si>
  <si>
    <t>29,25</t>
  </si>
  <si>
    <t>35,45</t>
  </si>
  <si>
    <t>31,44</t>
  </si>
  <si>
    <t>45,17</t>
  </si>
  <si>
    <t>40,85</t>
  </si>
  <si>
    <t>33,02</t>
  </si>
  <si>
    <t>35,58</t>
  </si>
  <si>
    <t>48,52</t>
  </si>
  <si>
    <t>03,07</t>
  </si>
  <si>
    <t>01,94</t>
  </si>
  <si>
    <t>59,90</t>
  </si>
  <si>
    <t>59,26</t>
  </si>
  <si>
    <t>01,05</t>
  </si>
  <si>
    <t>05,79</t>
  </si>
  <si>
    <t>06,57</t>
  </si>
  <si>
    <t>35,83</t>
  </si>
  <si>
    <t>34,49</t>
  </si>
  <si>
    <t>34,55</t>
  </si>
  <si>
    <t>35,12</t>
  </si>
  <si>
    <t>Pohár rozhlasu starší žákyně -  krajské finále      Frýdek-Místek 1.6.2006</t>
  </si>
  <si>
    <t>Komenského NJ</t>
  </si>
  <si>
    <t>E.Beneše Opava</t>
  </si>
  <si>
    <t>Gym.Studentská HAV</t>
  </si>
  <si>
    <t>8,94</t>
  </si>
  <si>
    <t>8,83</t>
  </si>
  <si>
    <t>8,66</t>
  </si>
  <si>
    <t>8,81</t>
  </si>
  <si>
    <t>8,01</t>
  </si>
  <si>
    <t>8,65</t>
  </si>
  <si>
    <t>8,56</t>
  </si>
  <si>
    <t>8,59</t>
  </si>
  <si>
    <t>9,16</t>
  </si>
  <si>
    <t>5,21</t>
  </si>
  <si>
    <t>4,28</t>
  </si>
  <si>
    <t>3,82</t>
  </si>
  <si>
    <t>4,42</t>
  </si>
  <si>
    <t>5,04</t>
  </si>
  <si>
    <t>4,74</t>
  </si>
  <si>
    <t>4,22</t>
  </si>
  <si>
    <t>3,72</t>
  </si>
  <si>
    <t>3,75</t>
  </si>
  <si>
    <t>1,55</t>
  </si>
  <si>
    <t>koule</t>
  </si>
  <si>
    <t>7,12</t>
  </si>
  <si>
    <t>7,96</t>
  </si>
  <si>
    <t>9,52</t>
  </si>
  <si>
    <t>7,30</t>
  </si>
  <si>
    <t>9,00</t>
  </si>
  <si>
    <t>7,51</t>
  </si>
  <si>
    <t>9,24</t>
  </si>
  <si>
    <t>800 m</t>
  </si>
  <si>
    <t>39,88</t>
  </si>
  <si>
    <t>43,15</t>
  </si>
  <si>
    <t>39,05</t>
  </si>
  <si>
    <t>44,43</t>
  </si>
  <si>
    <t>56,65</t>
  </si>
  <si>
    <t>44,04</t>
  </si>
  <si>
    <t>59,87</t>
  </si>
  <si>
    <t>31,28</t>
  </si>
  <si>
    <t>45,14</t>
  </si>
  <si>
    <t>58,05</t>
  </si>
  <si>
    <t>31,87</t>
  </si>
  <si>
    <t>33,78</t>
  </si>
  <si>
    <t>33,81</t>
  </si>
  <si>
    <t>33,51</t>
  </si>
  <si>
    <t>35,09</t>
  </si>
  <si>
    <t>ZŠ Chuchelná-V</t>
  </si>
  <si>
    <t>ZŠ Starý Jičín-V</t>
  </si>
  <si>
    <t>8,67</t>
  </si>
  <si>
    <t>8,45</t>
  </si>
  <si>
    <t>8,35</t>
  </si>
  <si>
    <t>9,10</t>
  </si>
  <si>
    <t>8,60</t>
  </si>
  <si>
    <t>9,06</t>
  </si>
  <si>
    <t>8,71</t>
  </si>
  <si>
    <t>3,79</t>
  </si>
  <si>
    <t>4,81</t>
  </si>
  <si>
    <t>4,32</t>
  </si>
  <si>
    <t>3,99</t>
  </si>
  <si>
    <t>4,00</t>
  </si>
  <si>
    <t>4,15</t>
  </si>
  <si>
    <t>6,54</t>
  </si>
  <si>
    <t>7,55</t>
  </si>
  <si>
    <t>8,82</t>
  </si>
  <si>
    <t>7,73</t>
  </si>
  <si>
    <t>5,98</t>
  </si>
  <si>
    <t>7,46</t>
  </si>
  <si>
    <t>8,46</t>
  </si>
  <si>
    <t>7,86</t>
  </si>
  <si>
    <t>42,57</t>
  </si>
  <si>
    <t>55,30</t>
  </si>
  <si>
    <t>56,57</t>
  </si>
  <si>
    <t>53,45</t>
  </si>
  <si>
    <t>24,73</t>
  </si>
  <si>
    <t>57,74</t>
  </si>
  <si>
    <t>03,61</t>
  </si>
  <si>
    <t>56,50</t>
  </si>
  <si>
    <t>32,84</t>
  </si>
  <si>
    <t>34,31</t>
  </si>
  <si>
    <t>33,41</t>
  </si>
  <si>
    <t>Pohár rozhlasu mladší žáci -  krajské finále      Frýdek-Místek 1.6.2006</t>
  </si>
  <si>
    <t>Horákové Kopřivnice</t>
  </si>
  <si>
    <t>K.Světlé Havířov</t>
  </si>
  <si>
    <t>8,24</t>
  </si>
  <si>
    <t>8,21</t>
  </si>
  <si>
    <t>7,90</t>
  </si>
  <si>
    <t>8,64</t>
  </si>
  <si>
    <t>8,49</t>
  </si>
  <si>
    <t>8,54</t>
  </si>
  <si>
    <t>4,19</t>
  </si>
  <si>
    <t>4,98</t>
  </si>
  <si>
    <t>5,12</t>
  </si>
  <si>
    <t>4,72</t>
  </si>
  <si>
    <t>3,91</t>
  </si>
  <si>
    <t>4,34</t>
  </si>
  <si>
    <t>4,90</t>
  </si>
  <si>
    <t>4,07</t>
  </si>
  <si>
    <t>1,50</t>
  </si>
  <si>
    <t>1,45</t>
  </si>
  <si>
    <t>64,61</t>
  </si>
  <si>
    <t>65,30</t>
  </si>
  <si>
    <t>53,17</t>
  </si>
  <si>
    <t>51,09</t>
  </si>
  <si>
    <t>46,52</t>
  </si>
  <si>
    <t>54,63</t>
  </si>
  <si>
    <t>60,35</t>
  </si>
  <si>
    <t>49,39</t>
  </si>
  <si>
    <t>53,81</t>
  </si>
  <si>
    <t>56,82</t>
  </si>
  <si>
    <t>1000 m</t>
  </si>
  <si>
    <t>15,13</t>
  </si>
  <si>
    <t>20,53</t>
  </si>
  <si>
    <t>33,39</t>
  </si>
  <si>
    <t>25,95</t>
  </si>
  <si>
    <t>37,37</t>
  </si>
  <si>
    <t>19,65</t>
  </si>
  <si>
    <t>16,13</t>
  </si>
  <si>
    <t>24,83</t>
  </si>
  <si>
    <t>27,41</t>
  </si>
  <si>
    <t>28,27</t>
  </si>
  <si>
    <t>33,46</t>
  </si>
  <si>
    <t>31,68</t>
  </si>
  <si>
    <t>32,31</t>
  </si>
  <si>
    <t>32,80</t>
  </si>
  <si>
    <t>33,30</t>
  </si>
  <si>
    <t>Mařádkova Opava</t>
  </si>
  <si>
    <t>ZŠ Ostravice -V</t>
  </si>
  <si>
    <t>ZŠ Slavkov</t>
  </si>
  <si>
    <t>8,72</t>
  </si>
  <si>
    <t>8,69</t>
  </si>
  <si>
    <t>8,88</t>
  </si>
  <si>
    <t>8,84</t>
  </si>
  <si>
    <t>8,97</t>
  </si>
  <si>
    <t>9,33</t>
  </si>
  <si>
    <t>4,02</t>
  </si>
  <si>
    <t>4,67</t>
  </si>
  <si>
    <t>4,38</t>
  </si>
  <si>
    <t>5,28</t>
  </si>
  <si>
    <t>4,26</t>
  </si>
  <si>
    <t>3,96</t>
  </si>
  <si>
    <t>1,66</t>
  </si>
  <si>
    <t>45,44</t>
  </si>
  <si>
    <t>48,84</t>
  </si>
  <si>
    <t>51,01</t>
  </si>
  <si>
    <t>52,17</t>
  </si>
  <si>
    <t>33,31</t>
  </si>
  <si>
    <t>50,24</t>
  </si>
  <si>
    <t>52,10</t>
  </si>
  <si>
    <t>44,77</t>
  </si>
  <si>
    <t>35,60</t>
  </si>
  <si>
    <t>19,85</t>
  </si>
  <si>
    <t>34,60</t>
  </si>
  <si>
    <t>26,09</t>
  </si>
  <si>
    <t>17,45</t>
  </si>
  <si>
    <t>41,57</t>
  </si>
  <si>
    <t>37,95</t>
  </si>
  <si>
    <t>34,42</t>
  </si>
  <si>
    <t>32,07</t>
  </si>
  <si>
    <t>33,34</t>
  </si>
  <si>
    <t>34,25</t>
  </si>
  <si>
    <t>Pohár rozhlasu starší žáci -  krajské finále      Frýdek-Místek 1.6.2006</t>
  </si>
  <si>
    <t>Smetanův Okruh Krn</t>
  </si>
  <si>
    <t>ZŠ GPB FM</t>
  </si>
  <si>
    <t>ZŠ Dvorského Ostra</t>
  </si>
  <si>
    <t>8,00</t>
  </si>
  <si>
    <t>8,07</t>
  </si>
  <si>
    <t>7,84</t>
  </si>
  <si>
    <t>7,87</t>
  </si>
  <si>
    <t>8,05</t>
  </si>
  <si>
    <t>7,97</t>
  </si>
  <si>
    <t>8,15</t>
  </si>
  <si>
    <t>8,16</t>
  </si>
  <si>
    <t>4,91</t>
  </si>
  <si>
    <t>5,80</t>
  </si>
  <si>
    <t>5,68</t>
  </si>
  <si>
    <t>5,06</t>
  </si>
  <si>
    <t>4,96</t>
  </si>
  <si>
    <t>4,52</t>
  </si>
  <si>
    <t>5,66</t>
  </si>
  <si>
    <t>5,02</t>
  </si>
  <si>
    <t>4,78</t>
  </si>
  <si>
    <t>5,45</t>
  </si>
  <si>
    <t>1,73</t>
  </si>
  <si>
    <t>1,65</t>
  </si>
  <si>
    <t>1,70</t>
  </si>
  <si>
    <t>9,62</t>
  </si>
  <si>
    <t>11,49</t>
  </si>
  <si>
    <t>10,95</t>
  </si>
  <si>
    <t>10,22</t>
  </si>
  <si>
    <t>9,76</t>
  </si>
  <si>
    <t>10,54</t>
  </si>
  <si>
    <t>12,10</t>
  </si>
  <si>
    <t>11,14</t>
  </si>
  <si>
    <t>11,46</t>
  </si>
  <si>
    <t>1500 m</t>
  </si>
  <si>
    <t>58,75</t>
  </si>
  <si>
    <t>19,93</t>
  </si>
  <si>
    <t>52,93</t>
  </si>
  <si>
    <t>01,53</t>
  </si>
  <si>
    <t>37,52</t>
  </si>
  <si>
    <t>52,52</t>
  </si>
  <si>
    <t>08,39</t>
  </si>
  <si>
    <t>57,22</t>
  </si>
  <si>
    <t>02,78</t>
  </si>
  <si>
    <t>55,81</t>
  </si>
  <si>
    <t>30,91</t>
  </si>
  <si>
    <t>29,69</t>
  </si>
  <si>
    <t>30,62</t>
  </si>
  <si>
    <t>30,14</t>
  </si>
  <si>
    <t>29,70</t>
  </si>
  <si>
    <t xml:space="preserve">Slovenská Karviná </t>
  </si>
  <si>
    <t>ZŠ Kobeřice -V</t>
  </si>
  <si>
    <t>ZŠ Bystřice-V</t>
  </si>
  <si>
    <t>8,03</t>
  </si>
  <si>
    <t>8,34</t>
  </si>
  <si>
    <t>8,04</t>
  </si>
  <si>
    <t>8,25</t>
  </si>
  <si>
    <t>8,17</t>
  </si>
  <si>
    <t>8,36</t>
  </si>
  <si>
    <t>3,60</t>
  </si>
  <si>
    <t>5,19</t>
  </si>
  <si>
    <t>4,85</t>
  </si>
  <si>
    <t>5,11</t>
  </si>
  <si>
    <t>4,53</t>
  </si>
  <si>
    <t>4,56</t>
  </si>
  <si>
    <t>1,60</t>
  </si>
  <si>
    <t>10,63</t>
  </si>
  <si>
    <t>11,84</t>
  </si>
  <si>
    <t>10,90</t>
  </si>
  <si>
    <t>9,59</t>
  </si>
  <si>
    <t>11,05</t>
  </si>
  <si>
    <t>11,98</t>
  </si>
  <si>
    <t>13,62</t>
  </si>
  <si>
    <t>9,83</t>
  </si>
  <si>
    <t>9,93</t>
  </si>
  <si>
    <t>24,43</t>
  </si>
  <si>
    <t>06,20</t>
  </si>
  <si>
    <t>53,77</t>
  </si>
  <si>
    <t>16,33</t>
  </si>
  <si>
    <t>47,15</t>
  </si>
  <si>
    <t>26,13</t>
  </si>
  <si>
    <t>03,42</t>
  </si>
  <si>
    <t>04,95</t>
  </si>
  <si>
    <t>09,63</t>
  </si>
  <si>
    <t>01,62</t>
  </si>
  <si>
    <t>30,23</t>
  </si>
  <si>
    <t>29,98</t>
  </si>
  <si>
    <t>31,14</t>
  </si>
  <si>
    <t>30,61</t>
  </si>
  <si>
    <t>31,06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</si>
</sst>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/>
    </xf>
    <xf numFmtId="49" fontId="9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1" fontId="9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49" fontId="13" fillId="0" borderId="4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1">
      <selection activeCell="C9" sqref="C9:F9"/>
    </sheetView>
  </sheetViews>
  <sheetFormatPr defaultColWidth="9.00390625" defaultRowHeight="12.75"/>
  <cols>
    <col min="1" max="1" width="6.375" style="2" customWidth="1"/>
    <col min="2" max="2" width="21.625" style="2" customWidth="1"/>
    <col min="3" max="3" width="9.125" style="2" customWidth="1"/>
    <col min="4" max="4" width="26.00390625" style="2" customWidth="1"/>
    <col min="5" max="5" width="9.125" style="1" customWidth="1"/>
    <col min="6" max="16384" width="9.125" style="2" customWidth="1"/>
  </cols>
  <sheetData>
    <row r="1" spans="1:6" ht="12.75">
      <c r="A1" s="13"/>
      <c r="B1" s="14" t="s">
        <v>3</v>
      </c>
      <c r="C1" s="28" t="s">
        <v>903</v>
      </c>
      <c r="D1" s="28"/>
      <c r="E1" s="28"/>
      <c r="F1" s="28"/>
    </row>
    <row r="2" spans="1:6" ht="12.75">
      <c r="A2" s="13"/>
      <c r="B2" s="15" t="s">
        <v>4</v>
      </c>
      <c r="C2" s="29" t="s">
        <v>904</v>
      </c>
      <c r="D2" s="29"/>
      <c r="E2" s="29"/>
      <c r="F2" s="16"/>
    </row>
    <row r="3" spans="1:6" ht="12.75">
      <c r="A3" s="13"/>
      <c r="B3" s="15" t="s">
        <v>5</v>
      </c>
      <c r="C3" s="29" t="s">
        <v>2</v>
      </c>
      <c r="D3" s="29"/>
      <c r="E3" s="29"/>
      <c r="F3" s="16"/>
    </row>
    <row r="4" spans="1:6" ht="12.75">
      <c r="A4" s="13"/>
      <c r="B4" s="15" t="s">
        <v>6</v>
      </c>
      <c r="C4" s="30" t="s">
        <v>905</v>
      </c>
      <c r="D4" s="30"/>
      <c r="E4" s="16"/>
      <c r="F4" s="16"/>
    </row>
    <row r="5" spans="1:6" ht="12.75">
      <c r="A5" s="13"/>
      <c r="B5" s="15" t="s">
        <v>7</v>
      </c>
      <c r="C5" s="30" t="s">
        <v>906</v>
      </c>
      <c r="D5" s="30"/>
      <c r="E5" s="16"/>
      <c r="F5" s="16"/>
    </row>
    <row r="6" spans="1:6" ht="12.75">
      <c r="A6" s="13"/>
      <c r="B6" s="15" t="s">
        <v>8</v>
      </c>
      <c r="C6" s="30" t="s">
        <v>907</v>
      </c>
      <c r="D6" s="30"/>
      <c r="E6" s="16"/>
      <c r="F6" s="16"/>
    </row>
    <row r="7" spans="1:6" ht="12.75">
      <c r="A7" s="13"/>
      <c r="B7" s="15" t="s">
        <v>943</v>
      </c>
      <c r="C7" s="29" t="s">
        <v>944</v>
      </c>
      <c r="D7" s="29"/>
      <c r="E7" s="29"/>
      <c r="F7" s="29"/>
    </row>
    <row r="8" spans="1:8" ht="12.75">
      <c r="A8" s="17"/>
      <c r="B8" s="17"/>
      <c r="C8" s="27" t="s">
        <v>946</v>
      </c>
      <c r="D8" s="27"/>
      <c r="E8" s="27"/>
      <c r="F8" s="27"/>
      <c r="G8" s="17"/>
      <c r="H8" s="17"/>
    </row>
    <row r="9" spans="1:8" ht="12.75">
      <c r="A9" s="17"/>
      <c r="B9" s="17"/>
      <c r="C9" s="27" t="s">
        <v>947</v>
      </c>
      <c r="D9" s="27"/>
      <c r="E9" s="27"/>
      <c r="F9" s="27"/>
      <c r="G9" s="17"/>
      <c r="H9" s="17"/>
    </row>
    <row r="10" spans="1:8" ht="12.75">
      <c r="A10" s="4" t="s">
        <v>339</v>
      </c>
      <c r="B10" s="4"/>
      <c r="C10" s="9"/>
      <c r="D10" s="9"/>
      <c r="E10" s="5"/>
      <c r="F10" s="4"/>
      <c r="G10" s="5"/>
      <c r="H10" s="6"/>
    </row>
    <row r="11" spans="1:8" ht="12.75">
      <c r="A11" s="7" t="s">
        <v>258</v>
      </c>
      <c r="B11" s="3" t="s">
        <v>75</v>
      </c>
      <c r="C11" s="3">
        <v>0</v>
      </c>
      <c r="D11" s="3" t="s">
        <v>84</v>
      </c>
      <c r="E11" s="5" t="s">
        <v>347</v>
      </c>
      <c r="F11" s="8"/>
      <c r="G11" s="8"/>
      <c r="H11" s="18"/>
    </row>
    <row r="12" spans="1:8" ht="12.75">
      <c r="A12" s="7" t="s">
        <v>259</v>
      </c>
      <c r="B12" s="3" t="s">
        <v>37</v>
      </c>
      <c r="C12" s="3">
        <v>180992</v>
      </c>
      <c r="D12" s="3" t="s">
        <v>49</v>
      </c>
      <c r="E12" s="5" t="s">
        <v>344</v>
      </c>
      <c r="F12" s="8"/>
      <c r="G12" s="8"/>
      <c r="H12" s="18"/>
    </row>
    <row r="13" spans="1:8" ht="12.75">
      <c r="A13" s="7" t="s">
        <v>260</v>
      </c>
      <c r="B13" s="3" t="s">
        <v>29</v>
      </c>
      <c r="C13" s="3">
        <v>110592</v>
      </c>
      <c r="D13" s="3" t="s">
        <v>86</v>
      </c>
      <c r="E13" s="1" t="s">
        <v>348</v>
      </c>
      <c r="F13" s="8"/>
      <c r="G13" s="8"/>
      <c r="H13" s="18"/>
    </row>
    <row r="14" spans="1:8" ht="12.75">
      <c r="A14" s="7" t="s">
        <v>261</v>
      </c>
      <c r="B14" s="3" t="s">
        <v>34</v>
      </c>
      <c r="C14" s="3">
        <v>240193</v>
      </c>
      <c r="D14" s="3" t="s">
        <v>86</v>
      </c>
      <c r="E14" s="5" t="s">
        <v>343</v>
      </c>
      <c r="F14" s="8"/>
      <c r="G14" s="8"/>
      <c r="H14" s="18"/>
    </row>
    <row r="15" spans="1:8" ht="12.75">
      <c r="A15" s="7" t="s">
        <v>262</v>
      </c>
      <c r="B15" s="3" t="s">
        <v>50</v>
      </c>
      <c r="C15" s="3">
        <v>71092</v>
      </c>
      <c r="D15" s="3" t="s">
        <v>58</v>
      </c>
      <c r="E15" s="5" t="s">
        <v>345</v>
      </c>
      <c r="F15" s="8"/>
      <c r="G15" s="8"/>
      <c r="H15" s="17"/>
    </row>
    <row r="16" spans="1:5" ht="12.75">
      <c r="A16" s="7" t="s">
        <v>263</v>
      </c>
      <c r="B16" s="3" t="s">
        <v>76</v>
      </c>
      <c r="C16" s="3">
        <v>0</v>
      </c>
      <c r="D16" s="3" t="s">
        <v>84</v>
      </c>
      <c r="E16" s="1" t="s">
        <v>174</v>
      </c>
    </row>
    <row r="17" spans="1:5" ht="12.75">
      <c r="A17" s="7" t="s">
        <v>318</v>
      </c>
      <c r="B17" s="3" t="s">
        <v>59</v>
      </c>
      <c r="C17" s="3">
        <v>0</v>
      </c>
      <c r="D17" s="3" t="s">
        <v>85</v>
      </c>
      <c r="E17" s="5" t="s">
        <v>346</v>
      </c>
    </row>
    <row r="18" spans="1:4" ht="12.75">
      <c r="A18" s="4" t="s">
        <v>340</v>
      </c>
      <c r="B18" s="3"/>
      <c r="C18" s="3"/>
      <c r="D18" s="3"/>
    </row>
    <row r="19" spans="1:5" ht="12.75">
      <c r="A19" s="10" t="s">
        <v>258</v>
      </c>
      <c r="B19" s="3" t="s">
        <v>38</v>
      </c>
      <c r="C19" s="3">
        <v>190492</v>
      </c>
      <c r="D19" s="3" t="s">
        <v>49</v>
      </c>
      <c r="E19" s="1" t="s">
        <v>349</v>
      </c>
    </row>
    <row r="20" spans="1:5" ht="12.75">
      <c r="A20" s="10" t="s">
        <v>259</v>
      </c>
      <c r="B20" s="3" t="s">
        <v>39</v>
      </c>
      <c r="C20" s="3">
        <v>231092</v>
      </c>
      <c r="D20" s="3" t="s">
        <v>49</v>
      </c>
      <c r="E20" s="1" t="s">
        <v>20</v>
      </c>
    </row>
    <row r="21" spans="1:5" ht="12.75">
      <c r="A21" s="10" t="s">
        <v>260</v>
      </c>
      <c r="B21" s="3" t="s">
        <v>51</v>
      </c>
      <c r="C21" s="3">
        <v>41092</v>
      </c>
      <c r="D21" s="3" t="s">
        <v>58</v>
      </c>
      <c r="E21" s="1" t="s">
        <v>350</v>
      </c>
    </row>
    <row r="22" spans="1:5" ht="12.75">
      <c r="A22" s="10" t="s">
        <v>261</v>
      </c>
      <c r="B22" s="3" t="s">
        <v>77</v>
      </c>
      <c r="C22" s="3">
        <v>0</v>
      </c>
      <c r="D22" s="3" t="s">
        <v>84</v>
      </c>
      <c r="E22" s="1" t="s">
        <v>353</v>
      </c>
    </row>
    <row r="23" spans="1:5" ht="12.75">
      <c r="A23" s="10" t="s">
        <v>262</v>
      </c>
      <c r="B23" s="3" t="s">
        <v>60</v>
      </c>
      <c r="C23" s="3">
        <v>0</v>
      </c>
      <c r="D23" s="3" t="s">
        <v>85</v>
      </c>
      <c r="E23" s="1" t="s">
        <v>19</v>
      </c>
    </row>
    <row r="24" spans="1:5" ht="12.75">
      <c r="A24" s="10" t="s">
        <v>263</v>
      </c>
      <c r="B24" s="3" t="s">
        <v>61</v>
      </c>
      <c r="C24" s="3">
        <v>0</v>
      </c>
      <c r="D24" s="3" t="s">
        <v>85</v>
      </c>
      <c r="E24" s="1" t="s">
        <v>352</v>
      </c>
    </row>
    <row r="25" spans="1:5" ht="12.75">
      <c r="A25" s="10" t="s">
        <v>318</v>
      </c>
      <c r="B25" s="3" t="s">
        <v>52</v>
      </c>
      <c r="C25" s="3">
        <v>130993</v>
      </c>
      <c r="D25" s="3" t="s">
        <v>58</v>
      </c>
      <c r="E25" s="1" t="s">
        <v>351</v>
      </c>
    </row>
    <row r="26" ht="12.75">
      <c r="A26" s="4" t="s">
        <v>341</v>
      </c>
    </row>
    <row r="27" spans="1:5" ht="12.75">
      <c r="A27" s="20" t="s">
        <v>258</v>
      </c>
      <c r="B27" s="3" t="s">
        <v>117</v>
      </c>
      <c r="C27" s="3">
        <v>240592</v>
      </c>
      <c r="D27" s="3" t="s">
        <v>109</v>
      </c>
      <c r="E27" s="1" t="s">
        <v>356</v>
      </c>
    </row>
    <row r="28" spans="1:5" ht="12.75">
      <c r="A28" s="20" t="s">
        <v>259</v>
      </c>
      <c r="B28" s="3" t="s">
        <v>87</v>
      </c>
      <c r="C28" s="3">
        <v>0</v>
      </c>
      <c r="D28" s="3" t="s">
        <v>98</v>
      </c>
      <c r="E28" s="1" t="s">
        <v>354</v>
      </c>
    </row>
    <row r="29" spans="1:5" ht="12.75">
      <c r="A29" s="20" t="s">
        <v>260</v>
      </c>
      <c r="B29" s="3" t="s">
        <v>88</v>
      </c>
      <c r="C29" s="3">
        <v>0</v>
      </c>
      <c r="D29" s="3" t="s">
        <v>98</v>
      </c>
      <c r="E29" s="1" t="s">
        <v>357</v>
      </c>
    </row>
    <row r="30" spans="1:5" ht="12.75">
      <c r="A30" s="20" t="s">
        <v>261</v>
      </c>
      <c r="B30" s="3" t="s">
        <v>100</v>
      </c>
      <c r="C30" s="3">
        <v>300793</v>
      </c>
      <c r="D30" s="3" t="s">
        <v>99</v>
      </c>
      <c r="E30" s="1" t="s">
        <v>355</v>
      </c>
    </row>
    <row r="31" spans="1:5" ht="12.75">
      <c r="A31" s="20" t="s">
        <v>262</v>
      </c>
      <c r="B31" s="3" t="s">
        <v>101</v>
      </c>
      <c r="C31" s="3">
        <v>171093</v>
      </c>
      <c r="D31" s="3" t="s">
        <v>99</v>
      </c>
      <c r="E31" s="1" t="s">
        <v>174</v>
      </c>
    </row>
    <row r="32" spans="1:5" ht="12.75">
      <c r="A32" s="20" t="s">
        <v>263</v>
      </c>
      <c r="B32" s="2" t="s">
        <v>119</v>
      </c>
      <c r="C32" s="3">
        <v>210692</v>
      </c>
      <c r="D32" s="3" t="s">
        <v>128</v>
      </c>
      <c r="E32" s="1" t="s">
        <v>182</v>
      </c>
    </row>
    <row r="33" spans="1:4" ht="12.75">
      <c r="A33" s="4" t="s">
        <v>342</v>
      </c>
      <c r="C33" s="3"/>
      <c r="D33" s="3"/>
    </row>
    <row r="34" spans="1:5" ht="12.75">
      <c r="A34" s="10" t="s">
        <v>258</v>
      </c>
      <c r="B34" s="3" t="s">
        <v>110</v>
      </c>
      <c r="C34" s="3">
        <v>80593</v>
      </c>
      <c r="D34" s="3" t="s">
        <v>109</v>
      </c>
      <c r="E34" s="1" t="s">
        <v>358</v>
      </c>
    </row>
    <row r="35" spans="1:5" ht="12.75">
      <c r="A35" s="10" t="s">
        <v>259</v>
      </c>
      <c r="B35" s="2" t="s">
        <v>121</v>
      </c>
      <c r="C35" s="3">
        <v>161092</v>
      </c>
      <c r="D35" s="3" t="s">
        <v>128</v>
      </c>
      <c r="E35" s="1" t="s">
        <v>359</v>
      </c>
    </row>
    <row r="36" spans="1:5" ht="12.75">
      <c r="A36" s="10" t="s">
        <v>260</v>
      </c>
      <c r="B36" s="3" t="s">
        <v>89</v>
      </c>
      <c r="C36" s="3">
        <v>0</v>
      </c>
      <c r="D36" s="3" t="s">
        <v>98</v>
      </c>
      <c r="E36" s="1" t="s">
        <v>179</v>
      </c>
    </row>
    <row r="37" spans="1:5" ht="12.75">
      <c r="A37" s="10" t="s">
        <v>261</v>
      </c>
      <c r="B37" s="2" t="s">
        <v>120</v>
      </c>
      <c r="C37" s="3">
        <v>260992</v>
      </c>
      <c r="D37" s="3" t="s">
        <v>128</v>
      </c>
      <c r="E37" s="1" t="s">
        <v>180</v>
      </c>
    </row>
    <row r="38" spans="1:5" ht="12.75">
      <c r="A38" s="10" t="s">
        <v>262</v>
      </c>
      <c r="B38" s="3" t="s">
        <v>102</v>
      </c>
      <c r="C38" s="3">
        <v>270293</v>
      </c>
      <c r="D38" s="3" t="s">
        <v>99</v>
      </c>
      <c r="E38" s="1" t="s">
        <v>181</v>
      </c>
    </row>
    <row r="39" spans="1:5" ht="12.75">
      <c r="A39" s="10" t="s">
        <v>263</v>
      </c>
      <c r="B39" s="3" t="s">
        <v>129</v>
      </c>
      <c r="C39" s="3">
        <v>230492</v>
      </c>
      <c r="D39" s="3" t="s">
        <v>109</v>
      </c>
      <c r="E39" s="1" t="s">
        <v>248</v>
      </c>
    </row>
    <row r="41" ht="12.75">
      <c r="A41" s="4" t="s">
        <v>360</v>
      </c>
    </row>
    <row r="42" spans="2:5" ht="12.75">
      <c r="B42" s="3" t="s">
        <v>115</v>
      </c>
      <c r="C42" s="3">
        <v>270892</v>
      </c>
      <c r="D42" s="3" t="s">
        <v>109</v>
      </c>
      <c r="E42" s="1" t="s">
        <v>386</v>
      </c>
    </row>
    <row r="43" spans="2:5" ht="12.75">
      <c r="B43" s="3" t="s">
        <v>95</v>
      </c>
      <c r="C43" s="3">
        <v>0</v>
      </c>
      <c r="D43" s="3" t="s">
        <v>98</v>
      </c>
      <c r="E43" s="1" t="s">
        <v>376</v>
      </c>
    </row>
    <row r="44" spans="2:5" ht="12.75">
      <c r="B44" s="3" t="s">
        <v>116</v>
      </c>
      <c r="C44" s="3">
        <v>260593</v>
      </c>
      <c r="D44" s="3" t="s">
        <v>109</v>
      </c>
      <c r="E44" s="1" t="s">
        <v>382</v>
      </c>
    </row>
    <row r="45" spans="2:5" ht="12.75">
      <c r="B45" s="3" t="s">
        <v>46</v>
      </c>
      <c r="C45" s="3">
        <v>40593</v>
      </c>
      <c r="D45" s="3" t="s">
        <v>49</v>
      </c>
      <c r="E45" s="1" t="s">
        <v>365</v>
      </c>
    </row>
    <row r="46" spans="2:5" ht="12.75">
      <c r="B46" s="3" t="s">
        <v>92</v>
      </c>
      <c r="C46" s="3">
        <v>0</v>
      </c>
      <c r="D46" s="3" t="s">
        <v>98</v>
      </c>
      <c r="E46" s="1" t="s">
        <v>380</v>
      </c>
    </row>
    <row r="47" spans="2:5" ht="12.75">
      <c r="B47" s="3" t="s">
        <v>106</v>
      </c>
      <c r="C47" s="3">
        <v>61192</v>
      </c>
      <c r="D47" s="3" t="s">
        <v>99</v>
      </c>
      <c r="E47" s="1" t="s">
        <v>385</v>
      </c>
    </row>
    <row r="48" spans="2:5" ht="12.75">
      <c r="B48" s="3" t="s">
        <v>76</v>
      </c>
      <c r="C48" s="3">
        <v>0</v>
      </c>
      <c r="D48" s="3" t="s">
        <v>84</v>
      </c>
      <c r="E48" s="1" t="s">
        <v>373</v>
      </c>
    </row>
    <row r="49" spans="2:5" ht="12.75">
      <c r="B49" s="3" t="s">
        <v>62</v>
      </c>
      <c r="C49" s="3">
        <v>0</v>
      </c>
      <c r="D49" s="3" t="s">
        <v>85</v>
      </c>
      <c r="E49" s="1" t="s">
        <v>367</v>
      </c>
    </row>
    <row r="50" spans="2:5" ht="12.75">
      <c r="B50" s="2" t="s">
        <v>127</v>
      </c>
      <c r="C50" s="3">
        <v>171292</v>
      </c>
      <c r="D50" s="3" t="s">
        <v>128</v>
      </c>
      <c r="E50" s="1" t="s">
        <v>379</v>
      </c>
    </row>
    <row r="51" spans="2:5" ht="12.75">
      <c r="B51" s="3" t="s">
        <v>104</v>
      </c>
      <c r="C51" s="3">
        <v>290493</v>
      </c>
      <c r="D51" s="3" t="s">
        <v>99</v>
      </c>
      <c r="E51" s="1" t="s">
        <v>381</v>
      </c>
    </row>
    <row r="52" spans="2:5" ht="12.75">
      <c r="B52" s="2" t="s">
        <v>126</v>
      </c>
      <c r="C52" s="3">
        <v>171292</v>
      </c>
      <c r="D52" s="3" t="s">
        <v>128</v>
      </c>
      <c r="E52" s="1" t="s">
        <v>383</v>
      </c>
    </row>
    <row r="53" spans="2:5" ht="12.75">
      <c r="B53" s="2" t="s">
        <v>121</v>
      </c>
      <c r="C53" s="3">
        <v>161092</v>
      </c>
      <c r="D53" s="3" t="s">
        <v>128</v>
      </c>
      <c r="E53" s="1" t="s">
        <v>387</v>
      </c>
    </row>
    <row r="54" spans="2:5" ht="12.75">
      <c r="B54" s="3" t="s">
        <v>108</v>
      </c>
      <c r="C54" s="3">
        <v>290493</v>
      </c>
      <c r="D54" s="3" t="s">
        <v>99</v>
      </c>
      <c r="E54" s="1" t="s">
        <v>377</v>
      </c>
    </row>
    <row r="55" spans="2:5" ht="12.75">
      <c r="B55" s="3" t="s">
        <v>35</v>
      </c>
      <c r="C55" s="3">
        <v>20392</v>
      </c>
      <c r="D55" s="3" t="s">
        <v>86</v>
      </c>
      <c r="E55" s="1" t="s">
        <v>369</v>
      </c>
    </row>
    <row r="56" spans="2:5" ht="12.75">
      <c r="B56" s="3" t="s">
        <v>79</v>
      </c>
      <c r="C56" s="3">
        <v>0</v>
      </c>
      <c r="D56" s="3" t="s">
        <v>84</v>
      </c>
      <c r="E56" s="1" t="s">
        <v>368</v>
      </c>
    </row>
    <row r="57" spans="2:5" ht="12.75">
      <c r="B57" s="3" t="s">
        <v>81</v>
      </c>
      <c r="C57" s="3">
        <v>0</v>
      </c>
      <c r="D57" s="3" t="s">
        <v>84</v>
      </c>
      <c r="E57" s="1" t="s">
        <v>363</v>
      </c>
    </row>
    <row r="58" spans="2:5" ht="12.75">
      <c r="B58" s="3" t="s">
        <v>33</v>
      </c>
      <c r="C58" s="3">
        <v>20392</v>
      </c>
      <c r="D58" s="3" t="s">
        <v>86</v>
      </c>
      <c r="E58" s="1" t="s">
        <v>364</v>
      </c>
    </row>
    <row r="59" spans="2:5" ht="12.75">
      <c r="B59" s="3" t="s">
        <v>96</v>
      </c>
      <c r="C59" s="3">
        <v>0</v>
      </c>
      <c r="D59" s="3" t="s">
        <v>98</v>
      </c>
      <c r="E59" s="1" t="s">
        <v>384</v>
      </c>
    </row>
    <row r="60" spans="2:5" ht="12.75">
      <c r="B60" s="3" t="s">
        <v>47</v>
      </c>
      <c r="C60" s="3">
        <v>40593</v>
      </c>
      <c r="D60" s="3" t="s">
        <v>49</v>
      </c>
      <c r="E60" s="1" t="s">
        <v>370</v>
      </c>
    </row>
    <row r="61" spans="2:5" ht="12.75">
      <c r="B61" s="3" t="s">
        <v>57</v>
      </c>
      <c r="C61" s="3">
        <v>310393</v>
      </c>
      <c r="D61" s="3" t="s">
        <v>58</v>
      </c>
      <c r="E61" s="1" t="s">
        <v>371</v>
      </c>
    </row>
    <row r="62" spans="2:5" ht="12.75">
      <c r="B62" s="3" t="s">
        <v>118</v>
      </c>
      <c r="C62" s="3">
        <v>260593</v>
      </c>
      <c r="D62" s="3" t="s">
        <v>109</v>
      </c>
      <c r="E62" s="1" t="s">
        <v>378</v>
      </c>
    </row>
    <row r="63" spans="2:5" ht="12.75">
      <c r="B63" s="3" t="s">
        <v>60</v>
      </c>
      <c r="C63" s="3">
        <v>0</v>
      </c>
      <c r="D63" s="3" t="s">
        <v>85</v>
      </c>
      <c r="E63" s="1" t="s">
        <v>372</v>
      </c>
    </row>
    <row r="64" spans="2:5" ht="12.75">
      <c r="B64" s="3" t="s">
        <v>48</v>
      </c>
      <c r="C64" s="3">
        <v>90293</v>
      </c>
      <c r="D64" s="3" t="s">
        <v>49</v>
      </c>
      <c r="E64" s="1" t="s">
        <v>375</v>
      </c>
    </row>
    <row r="65" spans="2:5" ht="12.75">
      <c r="B65" s="3" t="s">
        <v>36</v>
      </c>
      <c r="C65" s="3">
        <v>220393</v>
      </c>
      <c r="D65" s="3" t="s">
        <v>86</v>
      </c>
      <c r="E65" s="1" t="s">
        <v>374</v>
      </c>
    </row>
    <row r="66" spans="2:5" ht="12.75">
      <c r="B66" s="3" t="s">
        <v>53</v>
      </c>
      <c r="C66" s="3">
        <v>310393</v>
      </c>
      <c r="D66" s="3" t="s">
        <v>58</v>
      </c>
      <c r="E66" s="1" t="s">
        <v>366</v>
      </c>
    </row>
    <row r="68" ht="12.75">
      <c r="A68" s="4" t="s">
        <v>361</v>
      </c>
    </row>
    <row r="69" spans="2:5" ht="12.75">
      <c r="B69" s="3" t="s">
        <v>64</v>
      </c>
      <c r="C69" s="3">
        <v>0</v>
      </c>
      <c r="D69" s="3" t="s">
        <v>85</v>
      </c>
      <c r="E69" s="1" t="s">
        <v>388</v>
      </c>
    </row>
    <row r="70" spans="2:5" ht="12.75">
      <c r="B70" s="3" t="s">
        <v>75</v>
      </c>
      <c r="C70" s="3">
        <v>0</v>
      </c>
      <c r="D70" s="3" t="s">
        <v>84</v>
      </c>
      <c r="E70" s="1" t="s">
        <v>389</v>
      </c>
    </row>
    <row r="71" spans="2:5" ht="12.75">
      <c r="B71" s="3" t="s">
        <v>114</v>
      </c>
      <c r="C71" s="3">
        <v>100592</v>
      </c>
      <c r="D71" s="3" t="s">
        <v>109</v>
      </c>
      <c r="E71" s="1" t="s">
        <v>413</v>
      </c>
    </row>
    <row r="72" spans="2:5" ht="12.75">
      <c r="B72" s="3" t="s">
        <v>115</v>
      </c>
      <c r="C72" s="3">
        <v>270892</v>
      </c>
      <c r="D72" s="3" t="s">
        <v>109</v>
      </c>
      <c r="E72" s="1" t="s">
        <v>409</v>
      </c>
    </row>
    <row r="73" spans="2:5" ht="12.75">
      <c r="B73" s="3" t="s">
        <v>100</v>
      </c>
      <c r="C73" s="3">
        <v>300793</v>
      </c>
      <c r="D73" s="3" t="s">
        <v>99</v>
      </c>
      <c r="E73" s="1" t="s">
        <v>405</v>
      </c>
    </row>
    <row r="74" spans="2:5" ht="12.75">
      <c r="B74" s="3" t="s">
        <v>32</v>
      </c>
      <c r="C74" s="3">
        <v>150792</v>
      </c>
      <c r="D74" s="3" t="s">
        <v>86</v>
      </c>
      <c r="E74" s="1" t="s">
        <v>400</v>
      </c>
    </row>
    <row r="75" spans="2:5" ht="12.75">
      <c r="B75" s="3" t="s">
        <v>77</v>
      </c>
      <c r="C75" s="3">
        <v>0</v>
      </c>
      <c r="D75" s="3" t="s">
        <v>84</v>
      </c>
      <c r="E75" s="1" t="s">
        <v>394</v>
      </c>
    </row>
    <row r="76" spans="2:5" ht="12.75">
      <c r="B76" s="2" t="s">
        <v>126</v>
      </c>
      <c r="C76" s="3">
        <v>170692</v>
      </c>
      <c r="D76" s="3" t="s">
        <v>128</v>
      </c>
      <c r="E76" s="1" t="s">
        <v>403</v>
      </c>
    </row>
    <row r="77" spans="2:5" ht="12.75">
      <c r="B77" s="3" t="s">
        <v>87</v>
      </c>
      <c r="C77" s="3">
        <v>0</v>
      </c>
      <c r="D77" s="3" t="s">
        <v>98</v>
      </c>
      <c r="E77" s="1" t="s">
        <v>404</v>
      </c>
    </row>
    <row r="78" spans="2:5" ht="12.75">
      <c r="B78" s="3" t="s">
        <v>111</v>
      </c>
      <c r="C78" s="3">
        <v>270892</v>
      </c>
      <c r="D78" s="3" t="s">
        <v>109</v>
      </c>
      <c r="E78" s="1" t="s">
        <v>406</v>
      </c>
    </row>
    <row r="79" spans="2:5" ht="12.75">
      <c r="B79" s="2" t="s">
        <v>414</v>
      </c>
      <c r="C79" s="3">
        <v>91292</v>
      </c>
      <c r="D79" s="3" t="s">
        <v>128</v>
      </c>
      <c r="E79" s="1" t="s">
        <v>406</v>
      </c>
    </row>
    <row r="80" spans="2:5" ht="12.75">
      <c r="B80" s="3" t="s">
        <v>34</v>
      </c>
      <c r="C80" s="3">
        <v>240493</v>
      </c>
      <c r="D80" s="3" t="s">
        <v>86</v>
      </c>
      <c r="E80" s="1" t="s">
        <v>395</v>
      </c>
    </row>
    <row r="81" spans="2:5" ht="12.75">
      <c r="B81" s="3" t="s">
        <v>82</v>
      </c>
      <c r="C81" s="3">
        <v>0</v>
      </c>
      <c r="D81" s="3" t="s">
        <v>84</v>
      </c>
      <c r="E81" s="1" t="s">
        <v>399</v>
      </c>
    </row>
    <row r="82" spans="2:5" ht="12.75">
      <c r="B82" s="3" t="s">
        <v>56</v>
      </c>
      <c r="C82" s="3">
        <v>251292</v>
      </c>
      <c r="D82" s="3" t="s">
        <v>58</v>
      </c>
      <c r="E82" s="1" t="s">
        <v>397</v>
      </c>
    </row>
    <row r="83" spans="2:5" ht="12.75">
      <c r="B83" s="3" t="s">
        <v>94</v>
      </c>
      <c r="C83" s="3">
        <v>0</v>
      </c>
      <c r="D83" s="3" t="s">
        <v>98</v>
      </c>
      <c r="E83" s="1" t="s">
        <v>411</v>
      </c>
    </row>
    <row r="84" spans="2:5" ht="12.75">
      <c r="B84" s="3" t="s">
        <v>35</v>
      </c>
      <c r="C84" s="3">
        <v>160692</v>
      </c>
      <c r="D84" s="3" t="s">
        <v>86</v>
      </c>
      <c r="E84" s="1" t="s">
        <v>390</v>
      </c>
    </row>
    <row r="85" spans="2:5" ht="12.75">
      <c r="B85" s="3" t="s">
        <v>37</v>
      </c>
      <c r="C85" s="3">
        <v>180992</v>
      </c>
      <c r="D85" s="3" t="s">
        <v>49</v>
      </c>
      <c r="E85" s="1" t="s">
        <v>396</v>
      </c>
    </row>
    <row r="86" spans="2:5" ht="12.75">
      <c r="B86" s="3" t="s">
        <v>105</v>
      </c>
      <c r="C86" s="3">
        <v>301092</v>
      </c>
      <c r="D86" s="3" t="s">
        <v>99</v>
      </c>
      <c r="E86" s="1" t="s">
        <v>408</v>
      </c>
    </row>
    <row r="87" spans="2:5" ht="12.75">
      <c r="B87" s="3" t="s">
        <v>50</v>
      </c>
      <c r="C87" s="3">
        <v>251292</v>
      </c>
      <c r="D87" s="3" t="s">
        <v>58</v>
      </c>
      <c r="E87" s="1" t="s">
        <v>392</v>
      </c>
    </row>
    <row r="88" spans="2:5" ht="12.75">
      <c r="B88" s="3" t="s">
        <v>59</v>
      </c>
      <c r="C88" s="3">
        <v>0</v>
      </c>
      <c r="D88" s="3" t="s">
        <v>85</v>
      </c>
      <c r="E88" s="1" t="s">
        <v>393</v>
      </c>
    </row>
    <row r="89" spans="2:5" ht="12.75">
      <c r="B89" s="2" t="s">
        <v>127</v>
      </c>
      <c r="C89" s="3">
        <v>171292</v>
      </c>
      <c r="D89" s="3" t="s">
        <v>128</v>
      </c>
      <c r="E89" s="1" t="s">
        <v>410</v>
      </c>
    </row>
    <row r="90" spans="2:5" ht="12.75">
      <c r="B90" s="3" t="s">
        <v>45</v>
      </c>
      <c r="C90" s="3">
        <v>81093</v>
      </c>
      <c r="D90" s="3" t="s">
        <v>49</v>
      </c>
      <c r="E90" s="1" t="s">
        <v>391</v>
      </c>
    </row>
    <row r="91" spans="2:5" ht="12.75">
      <c r="B91" s="3" t="s">
        <v>52</v>
      </c>
      <c r="C91" s="3">
        <v>130993</v>
      </c>
      <c r="D91" s="3" t="s">
        <v>58</v>
      </c>
      <c r="E91" s="1" t="s">
        <v>402</v>
      </c>
    </row>
    <row r="92" spans="2:5" ht="12.75">
      <c r="B92" s="3" t="s">
        <v>66</v>
      </c>
      <c r="C92" s="3">
        <v>0</v>
      </c>
      <c r="D92" s="3" t="s">
        <v>85</v>
      </c>
      <c r="E92" s="1" t="s">
        <v>398</v>
      </c>
    </row>
    <row r="93" spans="2:5" ht="12.75">
      <c r="B93" s="3" t="s">
        <v>93</v>
      </c>
      <c r="C93" s="3">
        <v>0</v>
      </c>
      <c r="D93" s="3" t="s">
        <v>98</v>
      </c>
      <c r="E93" s="1" t="s">
        <v>407</v>
      </c>
    </row>
    <row r="94" spans="2:5" ht="12.75">
      <c r="B94" s="3" t="s">
        <v>39</v>
      </c>
      <c r="C94" s="3">
        <v>231092</v>
      </c>
      <c r="D94" s="3" t="s">
        <v>49</v>
      </c>
      <c r="E94" s="1" t="s">
        <v>401</v>
      </c>
    </row>
    <row r="95" spans="2:5" ht="12.75">
      <c r="B95" s="3" t="s">
        <v>107</v>
      </c>
      <c r="C95" s="3">
        <v>110693</v>
      </c>
      <c r="D95" s="3" t="s">
        <v>99</v>
      </c>
      <c r="E95" s="1" t="s">
        <v>412</v>
      </c>
    </row>
    <row r="97" ht="12.75">
      <c r="A97" s="4" t="s">
        <v>362</v>
      </c>
    </row>
    <row r="98" spans="2:5" ht="12.75">
      <c r="B98" s="19" t="s">
        <v>64</v>
      </c>
      <c r="C98" s="19">
        <v>0</v>
      </c>
      <c r="D98" s="19" t="s">
        <v>85</v>
      </c>
      <c r="E98" s="1" t="s">
        <v>469</v>
      </c>
    </row>
    <row r="99" spans="2:5" ht="12.75">
      <c r="B99" s="19" t="s">
        <v>81</v>
      </c>
      <c r="C99" s="19">
        <v>0</v>
      </c>
      <c r="D99" s="19" t="s">
        <v>84</v>
      </c>
      <c r="E99" s="1" t="s">
        <v>470</v>
      </c>
    </row>
    <row r="100" spans="2:5" ht="12.75">
      <c r="B100" s="19" t="s">
        <v>32</v>
      </c>
      <c r="C100" s="19">
        <v>170992</v>
      </c>
      <c r="D100" s="19" t="s">
        <v>86</v>
      </c>
      <c r="E100" s="1" t="s">
        <v>470</v>
      </c>
    </row>
    <row r="101" spans="2:5" ht="12.75">
      <c r="B101" s="19" t="s">
        <v>94</v>
      </c>
      <c r="C101" s="19">
        <v>0</v>
      </c>
      <c r="D101" s="19" t="s">
        <v>98</v>
      </c>
      <c r="E101" s="1" t="s">
        <v>470</v>
      </c>
    </row>
    <row r="102" spans="2:5" ht="12.75">
      <c r="B102" s="19" t="s">
        <v>117</v>
      </c>
      <c r="C102" s="19">
        <v>240592</v>
      </c>
      <c r="D102" s="19" t="s">
        <v>109</v>
      </c>
      <c r="E102" s="1" t="s">
        <v>470</v>
      </c>
    </row>
    <row r="103" spans="2:5" ht="12.75">
      <c r="B103" s="19" t="s">
        <v>30</v>
      </c>
      <c r="C103" s="19">
        <v>170992</v>
      </c>
      <c r="D103" s="19" t="s">
        <v>86</v>
      </c>
      <c r="E103" s="1" t="s">
        <v>474</v>
      </c>
    </row>
    <row r="104" spans="2:5" ht="12.75">
      <c r="B104" s="19" t="s">
        <v>113</v>
      </c>
      <c r="C104" s="19">
        <v>160493</v>
      </c>
      <c r="D104" s="19" t="s">
        <v>109</v>
      </c>
      <c r="E104" s="1" t="s">
        <v>474</v>
      </c>
    </row>
    <row r="105" spans="2:5" ht="12.75">
      <c r="B105" s="21" t="s">
        <v>119</v>
      </c>
      <c r="C105" s="19">
        <v>210692</v>
      </c>
      <c r="D105" s="19" t="s">
        <v>128</v>
      </c>
      <c r="E105" s="1" t="s">
        <v>474</v>
      </c>
    </row>
    <row r="106" spans="2:5" ht="12.75">
      <c r="B106" s="19" t="s">
        <v>101</v>
      </c>
      <c r="C106" s="19">
        <v>171093</v>
      </c>
      <c r="D106" s="19" t="s">
        <v>99</v>
      </c>
      <c r="E106" s="1" t="s">
        <v>474</v>
      </c>
    </row>
    <row r="107" spans="2:5" ht="12.75">
      <c r="B107" s="19" t="s">
        <v>43</v>
      </c>
      <c r="C107" s="19">
        <v>240892</v>
      </c>
      <c r="D107" s="19" t="s">
        <v>49</v>
      </c>
      <c r="E107" s="1" t="s">
        <v>471</v>
      </c>
    </row>
    <row r="108" spans="2:5" ht="12.75">
      <c r="B108" s="19" t="s">
        <v>44</v>
      </c>
      <c r="C108" s="19">
        <v>100992</v>
      </c>
      <c r="D108" s="19" t="s">
        <v>49</v>
      </c>
      <c r="E108" s="1" t="s">
        <v>471</v>
      </c>
    </row>
    <row r="109" spans="2:5" ht="12.75">
      <c r="B109" s="19" t="s">
        <v>93</v>
      </c>
      <c r="C109" s="19">
        <v>0</v>
      </c>
      <c r="D109" s="19" t="s">
        <v>98</v>
      </c>
      <c r="E109" s="1" t="s">
        <v>471</v>
      </c>
    </row>
    <row r="110" spans="2:5" ht="12.75">
      <c r="B110" s="19" t="s">
        <v>114</v>
      </c>
      <c r="C110" s="19">
        <v>100592</v>
      </c>
      <c r="D110" s="19" t="s">
        <v>109</v>
      </c>
      <c r="E110" s="1" t="s">
        <v>471</v>
      </c>
    </row>
    <row r="111" spans="2:5" ht="12.75">
      <c r="B111" s="21" t="s">
        <v>125</v>
      </c>
      <c r="C111" s="19">
        <v>150593</v>
      </c>
      <c r="D111" s="19" t="s">
        <v>128</v>
      </c>
      <c r="E111" s="1" t="s">
        <v>471</v>
      </c>
    </row>
    <row r="112" spans="2:5" ht="12.75">
      <c r="B112" s="19" t="s">
        <v>106</v>
      </c>
      <c r="C112" s="19">
        <v>61192</v>
      </c>
      <c r="D112" s="19" t="s">
        <v>99</v>
      </c>
      <c r="E112" s="1" t="s">
        <v>471</v>
      </c>
    </row>
    <row r="113" spans="2:5" ht="12.75">
      <c r="B113" s="19" t="s">
        <v>65</v>
      </c>
      <c r="C113" s="19">
        <v>0</v>
      </c>
      <c r="D113" s="19" t="s">
        <v>85</v>
      </c>
      <c r="E113" s="1" t="s">
        <v>473</v>
      </c>
    </row>
    <row r="114" spans="2:5" ht="12.75">
      <c r="B114" s="19" t="s">
        <v>33</v>
      </c>
      <c r="C114" s="19">
        <v>20392</v>
      </c>
      <c r="D114" s="19" t="s">
        <v>86</v>
      </c>
      <c r="E114" s="1" t="s">
        <v>473</v>
      </c>
    </row>
    <row r="115" spans="2:5" ht="12.75">
      <c r="B115" s="19" t="s">
        <v>38</v>
      </c>
      <c r="C115" s="19">
        <v>190492</v>
      </c>
      <c r="D115" s="19" t="s">
        <v>49</v>
      </c>
      <c r="E115" s="1" t="s">
        <v>473</v>
      </c>
    </row>
    <row r="116" spans="2:5" ht="12.75">
      <c r="B116" s="19" t="s">
        <v>88</v>
      </c>
      <c r="C116" s="19">
        <v>0</v>
      </c>
      <c r="D116" s="19" t="s">
        <v>98</v>
      </c>
      <c r="E116" s="1" t="s">
        <v>473</v>
      </c>
    </row>
    <row r="117" spans="2:5" ht="12.75">
      <c r="B117" s="19" t="s">
        <v>102</v>
      </c>
      <c r="C117" s="19">
        <v>270293</v>
      </c>
      <c r="D117" s="19" t="s">
        <v>99</v>
      </c>
      <c r="E117" s="1" t="s">
        <v>473</v>
      </c>
    </row>
    <row r="118" spans="2:5" ht="12.75">
      <c r="B118" s="19" t="s">
        <v>56</v>
      </c>
      <c r="C118" s="19">
        <v>251292</v>
      </c>
      <c r="D118" s="19" t="s">
        <v>58</v>
      </c>
      <c r="E118" s="1" t="s">
        <v>472</v>
      </c>
    </row>
    <row r="119" spans="2:5" ht="12.75">
      <c r="B119" s="19" t="s">
        <v>82</v>
      </c>
      <c r="C119" s="19">
        <v>0</v>
      </c>
      <c r="D119" s="19" t="s">
        <v>84</v>
      </c>
      <c r="E119" s="1" t="s">
        <v>472</v>
      </c>
    </row>
    <row r="120" spans="2:5" ht="12.75">
      <c r="B120" s="19" t="s">
        <v>66</v>
      </c>
      <c r="C120" s="19">
        <v>0</v>
      </c>
      <c r="D120" s="19" t="s">
        <v>85</v>
      </c>
      <c r="E120" s="1" t="s">
        <v>475</v>
      </c>
    </row>
    <row r="121" spans="2:5" ht="12.75">
      <c r="B121" s="19" t="s">
        <v>55</v>
      </c>
      <c r="C121" s="19">
        <v>260393</v>
      </c>
      <c r="D121" s="19" t="s">
        <v>58</v>
      </c>
      <c r="E121" s="1" t="s">
        <v>468</v>
      </c>
    </row>
    <row r="122" spans="2:5" ht="12.75">
      <c r="B122" s="19" t="s">
        <v>83</v>
      </c>
      <c r="C122" s="19">
        <v>0</v>
      </c>
      <c r="D122" s="19" t="s">
        <v>84</v>
      </c>
      <c r="E122" s="1" t="s">
        <v>468</v>
      </c>
    </row>
    <row r="123" spans="2:5" ht="12.75">
      <c r="B123" s="21" t="s">
        <v>120</v>
      </c>
      <c r="C123" s="19">
        <v>260992</v>
      </c>
      <c r="D123" s="19" t="s">
        <v>128</v>
      </c>
      <c r="E123" s="1" t="s">
        <v>16</v>
      </c>
    </row>
    <row r="125" ht="12.75">
      <c r="A125" s="4" t="s">
        <v>415</v>
      </c>
    </row>
    <row r="126" spans="2:5" ht="12.75">
      <c r="B126" s="19" t="s">
        <v>30</v>
      </c>
      <c r="C126" s="19">
        <v>170992</v>
      </c>
      <c r="D126" s="19" t="s">
        <v>86</v>
      </c>
      <c r="E126" s="1" t="s">
        <v>421</v>
      </c>
    </row>
    <row r="127" spans="2:5" ht="12.75">
      <c r="B127" s="19" t="s">
        <v>29</v>
      </c>
      <c r="C127" s="19">
        <v>110592</v>
      </c>
      <c r="D127" s="19" t="s">
        <v>86</v>
      </c>
      <c r="E127" s="1" t="s">
        <v>426</v>
      </c>
    </row>
    <row r="128" spans="2:5" ht="12.75">
      <c r="B128" s="19" t="s">
        <v>80</v>
      </c>
      <c r="C128" s="19">
        <v>0</v>
      </c>
      <c r="D128" s="19" t="s">
        <v>84</v>
      </c>
      <c r="E128" s="1" t="s">
        <v>430</v>
      </c>
    </row>
    <row r="129" spans="2:5" ht="12.75">
      <c r="B129" s="19" t="s">
        <v>51</v>
      </c>
      <c r="C129" s="19">
        <v>41092</v>
      </c>
      <c r="D129" s="19" t="s">
        <v>58</v>
      </c>
      <c r="E129" s="1" t="s">
        <v>418</v>
      </c>
    </row>
    <row r="130" spans="2:5" ht="12.75">
      <c r="B130" s="19" t="s">
        <v>41</v>
      </c>
      <c r="C130" s="19">
        <v>230892</v>
      </c>
      <c r="D130" s="19" t="s">
        <v>49</v>
      </c>
      <c r="E130" s="1" t="s">
        <v>422</v>
      </c>
    </row>
    <row r="131" spans="2:5" ht="12.75">
      <c r="B131" s="19" t="s">
        <v>31</v>
      </c>
      <c r="C131" s="19">
        <v>231292</v>
      </c>
      <c r="D131" s="19" t="s">
        <v>86</v>
      </c>
      <c r="E131" s="1" t="s">
        <v>431</v>
      </c>
    </row>
    <row r="132" spans="2:5" ht="12.75">
      <c r="B132" s="19" t="s">
        <v>78</v>
      </c>
      <c r="C132" s="19">
        <v>0</v>
      </c>
      <c r="D132" s="19" t="s">
        <v>84</v>
      </c>
      <c r="E132" s="1" t="s">
        <v>420</v>
      </c>
    </row>
    <row r="133" spans="2:5" ht="12.75">
      <c r="B133" s="19" t="s">
        <v>53</v>
      </c>
      <c r="C133" s="19">
        <v>310393</v>
      </c>
      <c r="D133" s="19" t="s">
        <v>58</v>
      </c>
      <c r="E133" s="1" t="s">
        <v>423</v>
      </c>
    </row>
    <row r="134" spans="2:5" ht="12.75">
      <c r="B134" s="19" t="s">
        <v>42</v>
      </c>
      <c r="C134" s="19">
        <v>91292</v>
      </c>
      <c r="D134" s="19" t="s">
        <v>49</v>
      </c>
      <c r="E134" s="1" t="s">
        <v>427</v>
      </c>
    </row>
    <row r="135" spans="2:5" ht="12.75">
      <c r="B135" s="19" t="s">
        <v>62</v>
      </c>
      <c r="C135" s="19">
        <v>0</v>
      </c>
      <c r="D135" s="19" t="s">
        <v>85</v>
      </c>
      <c r="E135" s="1" t="s">
        <v>419</v>
      </c>
    </row>
    <row r="136" spans="2:5" ht="12.75">
      <c r="B136" s="19" t="s">
        <v>54</v>
      </c>
      <c r="C136" s="19">
        <v>260393</v>
      </c>
      <c r="D136" s="19" t="s">
        <v>58</v>
      </c>
      <c r="E136" s="1" t="s">
        <v>428</v>
      </c>
    </row>
    <row r="137" spans="2:5" ht="12.75">
      <c r="B137" s="19" t="s">
        <v>63</v>
      </c>
      <c r="C137" s="19">
        <v>0</v>
      </c>
      <c r="D137" s="19" t="s">
        <v>85</v>
      </c>
      <c r="E137" s="1" t="s">
        <v>424</v>
      </c>
    </row>
    <row r="138" spans="2:5" ht="12.75">
      <c r="B138" s="19" t="s">
        <v>79</v>
      </c>
      <c r="C138" s="19">
        <v>0</v>
      </c>
      <c r="D138" s="19" t="s">
        <v>84</v>
      </c>
      <c r="E138" s="1" t="s">
        <v>425</v>
      </c>
    </row>
    <row r="139" spans="2:5" ht="12.75">
      <c r="B139" s="19" t="s">
        <v>40</v>
      </c>
      <c r="C139" s="19">
        <v>80393</v>
      </c>
      <c r="D139" s="19" t="s">
        <v>49</v>
      </c>
      <c r="E139" s="1" t="s">
        <v>417</v>
      </c>
    </row>
    <row r="140" spans="2:5" ht="12.75">
      <c r="B140" s="19" t="s">
        <v>61</v>
      </c>
      <c r="C140" s="19">
        <v>0</v>
      </c>
      <c r="D140" s="19" t="s">
        <v>85</v>
      </c>
      <c r="E140" s="1" t="s">
        <v>429</v>
      </c>
    </row>
    <row r="141" spans="1:4" ht="12.75">
      <c r="A141" s="4" t="s">
        <v>416</v>
      </c>
      <c r="C141" s="21"/>
      <c r="D141" s="21"/>
    </row>
    <row r="142" spans="2:5" ht="12.75">
      <c r="B142" s="19" t="s">
        <v>90</v>
      </c>
      <c r="C142" s="19">
        <v>0</v>
      </c>
      <c r="D142" s="19" t="s">
        <v>98</v>
      </c>
      <c r="E142" s="1" t="s">
        <v>435</v>
      </c>
    </row>
    <row r="143" spans="2:5" ht="12.75">
      <c r="B143" s="19" t="s">
        <v>111</v>
      </c>
      <c r="C143" s="19">
        <v>111292</v>
      </c>
      <c r="D143" s="19" t="s">
        <v>109</v>
      </c>
      <c r="E143" s="1" t="s">
        <v>437</v>
      </c>
    </row>
    <row r="144" spans="2:5" ht="12.75">
      <c r="B144" s="19" t="s">
        <v>91</v>
      </c>
      <c r="C144" s="19">
        <v>0</v>
      </c>
      <c r="D144" s="19" t="s">
        <v>98</v>
      </c>
      <c r="E144" s="1" t="s">
        <v>439</v>
      </c>
    </row>
    <row r="145" spans="2:5" ht="12.75">
      <c r="B145" s="19" t="s">
        <v>110</v>
      </c>
      <c r="C145" s="19">
        <v>80593</v>
      </c>
      <c r="D145" s="19" t="s">
        <v>109</v>
      </c>
      <c r="E145" s="1" t="s">
        <v>433</v>
      </c>
    </row>
    <row r="146" spans="2:5" ht="12.75">
      <c r="B146" s="19" t="s">
        <v>112</v>
      </c>
      <c r="C146" s="19">
        <v>40193</v>
      </c>
      <c r="D146" s="19" t="s">
        <v>109</v>
      </c>
      <c r="E146" s="1" t="s">
        <v>441</v>
      </c>
    </row>
    <row r="147" spans="2:5" ht="12.75">
      <c r="B147" s="19" t="s">
        <v>104</v>
      </c>
      <c r="C147" s="19">
        <v>30493</v>
      </c>
      <c r="D147" s="19" t="s">
        <v>99</v>
      </c>
      <c r="E147" s="1" t="s">
        <v>436</v>
      </c>
    </row>
    <row r="148" spans="2:5" ht="12.75">
      <c r="B148" s="19" t="s">
        <v>103</v>
      </c>
      <c r="C148" s="19">
        <v>260393</v>
      </c>
      <c r="D148" s="19" t="s">
        <v>99</v>
      </c>
      <c r="E148" s="1" t="s">
        <v>432</v>
      </c>
    </row>
    <row r="149" spans="2:5" ht="12.75">
      <c r="B149" s="19" t="s">
        <v>105</v>
      </c>
      <c r="C149" s="19">
        <v>301092</v>
      </c>
      <c r="D149" s="19" t="s">
        <v>99</v>
      </c>
      <c r="E149" s="1" t="s">
        <v>440</v>
      </c>
    </row>
    <row r="150" spans="2:5" ht="12.75">
      <c r="B150" s="19" t="s">
        <v>92</v>
      </c>
      <c r="C150" s="19">
        <v>0</v>
      </c>
      <c r="D150" s="19" t="s">
        <v>98</v>
      </c>
      <c r="E150" s="1" t="s">
        <v>443</v>
      </c>
    </row>
    <row r="151" spans="2:5" ht="12.75">
      <c r="B151" s="21" t="s">
        <v>124</v>
      </c>
      <c r="C151" s="19">
        <v>230393</v>
      </c>
      <c r="D151" s="19" t="s">
        <v>128</v>
      </c>
      <c r="E151" s="1" t="s">
        <v>442</v>
      </c>
    </row>
    <row r="152" spans="2:5" ht="12.75">
      <c r="B152" s="21" t="s">
        <v>122</v>
      </c>
      <c r="C152" s="19">
        <v>91292</v>
      </c>
      <c r="D152" s="19" t="s">
        <v>128</v>
      </c>
      <c r="E152" s="1" t="s">
        <v>434</v>
      </c>
    </row>
    <row r="153" spans="2:5" ht="12.75">
      <c r="B153" s="21" t="s">
        <v>123</v>
      </c>
      <c r="C153" s="19">
        <v>80492</v>
      </c>
      <c r="D153" s="19" t="s">
        <v>128</v>
      </c>
      <c r="E153" s="1" t="s">
        <v>438</v>
      </c>
    </row>
    <row r="155" spans="1:4" ht="12.75">
      <c r="A155" s="4" t="s">
        <v>925</v>
      </c>
      <c r="C155" s="21"/>
      <c r="D155" s="21"/>
    </row>
    <row r="156" spans="2:5" ht="12.75">
      <c r="B156" s="19" t="s">
        <v>34</v>
      </c>
      <c r="C156" s="19">
        <v>0</v>
      </c>
      <c r="D156" s="19" t="s">
        <v>86</v>
      </c>
      <c r="E156" s="21" t="s">
        <v>926</v>
      </c>
    </row>
    <row r="157" spans="2:5" ht="12.75">
      <c r="B157" s="19" t="s">
        <v>29</v>
      </c>
      <c r="C157" s="19">
        <v>0</v>
      </c>
      <c r="D157" s="19"/>
      <c r="E157" s="19"/>
    </row>
    <row r="158" spans="2:5" ht="12.75">
      <c r="B158" s="19" t="s">
        <v>32</v>
      </c>
      <c r="C158" s="19">
        <v>0</v>
      </c>
      <c r="D158" s="19"/>
      <c r="E158" s="19"/>
    </row>
    <row r="159" spans="2:5" ht="12.75">
      <c r="B159" s="19" t="s">
        <v>30</v>
      </c>
      <c r="C159" s="19">
        <v>0</v>
      </c>
      <c r="D159" s="19"/>
      <c r="E159" s="19"/>
    </row>
    <row r="160" spans="2:5" ht="12.75">
      <c r="B160" s="19" t="s">
        <v>37</v>
      </c>
      <c r="C160" s="19">
        <v>180992</v>
      </c>
      <c r="D160" s="19" t="s">
        <v>49</v>
      </c>
      <c r="E160" s="21" t="s">
        <v>927</v>
      </c>
    </row>
    <row r="161" spans="2:5" ht="12.75">
      <c r="B161" s="19" t="s">
        <v>38</v>
      </c>
      <c r="C161" s="19">
        <v>190492</v>
      </c>
      <c r="D161" s="19"/>
      <c r="E161" s="19"/>
    </row>
    <row r="162" spans="2:5" ht="12.75">
      <c r="B162" s="19" t="s">
        <v>45</v>
      </c>
      <c r="C162" s="19">
        <v>81093</v>
      </c>
      <c r="D162" s="19"/>
      <c r="E162" s="19"/>
    </row>
    <row r="163" spans="2:5" ht="12.75">
      <c r="B163" s="19" t="s">
        <v>39</v>
      </c>
      <c r="C163" s="19">
        <v>231092</v>
      </c>
      <c r="D163" s="19"/>
      <c r="E163" s="19"/>
    </row>
    <row r="164" spans="2:5" ht="12.75">
      <c r="B164" s="19" t="s">
        <v>50</v>
      </c>
      <c r="C164" s="19">
        <v>71092</v>
      </c>
      <c r="D164" s="19" t="s">
        <v>58</v>
      </c>
      <c r="E164" s="21" t="s">
        <v>928</v>
      </c>
    </row>
    <row r="165" spans="2:5" ht="12.75">
      <c r="B165" s="19" t="s">
        <v>55</v>
      </c>
      <c r="C165" s="19">
        <v>260393</v>
      </c>
      <c r="D165" s="19"/>
      <c r="E165" s="19"/>
    </row>
    <row r="166" spans="2:5" ht="12.75">
      <c r="B166" s="19" t="s">
        <v>51</v>
      </c>
      <c r="C166" s="19">
        <v>41092</v>
      </c>
      <c r="D166" s="19"/>
      <c r="E166" s="19"/>
    </row>
    <row r="167" spans="2:5" ht="12.75">
      <c r="B167" s="19" t="s">
        <v>56</v>
      </c>
      <c r="C167" s="19">
        <v>251292</v>
      </c>
      <c r="D167" s="19"/>
      <c r="E167" s="19"/>
    </row>
    <row r="168" spans="2:5" ht="12.75">
      <c r="B168" s="19" t="s">
        <v>67</v>
      </c>
      <c r="C168" s="19">
        <v>0</v>
      </c>
      <c r="D168" s="19" t="s">
        <v>85</v>
      </c>
      <c r="E168" s="21" t="s">
        <v>929</v>
      </c>
    </row>
    <row r="169" spans="2:5" ht="12.75">
      <c r="B169" s="19" t="s">
        <v>68</v>
      </c>
      <c r="C169" s="19">
        <v>0</v>
      </c>
      <c r="D169" s="19"/>
      <c r="E169" s="19"/>
    </row>
    <row r="170" spans="2:5" ht="12.75">
      <c r="B170" s="19" t="s">
        <v>69</v>
      </c>
      <c r="C170" s="19">
        <v>0</v>
      </c>
      <c r="D170" s="19"/>
      <c r="E170" s="19"/>
    </row>
    <row r="171" spans="2:5" ht="12.75">
      <c r="B171" s="19" t="s">
        <v>70</v>
      </c>
      <c r="C171" s="19">
        <v>0</v>
      </c>
      <c r="D171" s="19"/>
      <c r="E171" s="19"/>
    </row>
    <row r="172" spans="2:5" ht="12.75">
      <c r="B172" s="19" t="s">
        <v>77</v>
      </c>
      <c r="C172" s="19">
        <v>0</v>
      </c>
      <c r="D172" s="19" t="s">
        <v>84</v>
      </c>
      <c r="E172" s="21" t="s">
        <v>930</v>
      </c>
    </row>
    <row r="173" spans="2:5" ht="12.75">
      <c r="B173" s="19" t="s">
        <v>76</v>
      </c>
      <c r="C173" s="19">
        <v>0</v>
      </c>
      <c r="D173" s="21"/>
      <c r="E173" s="21"/>
    </row>
    <row r="174" spans="2:5" ht="12.75">
      <c r="B174" s="19" t="s">
        <v>81</v>
      </c>
      <c r="C174" s="19">
        <v>0</v>
      </c>
      <c r="D174" s="21"/>
      <c r="E174" s="21"/>
    </row>
    <row r="175" spans="2:5" ht="12.75">
      <c r="B175" s="19" t="s">
        <v>75</v>
      </c>
      <c r="C175" s="19">
        <v>0</v>
      </c>
      <c r="D175" s="21"/>
      <c r="E175" s="21"/>
    </row>
    <row r="176" spans="1:4" ht="12.75">
      <c r="A176" s="4" t="s">
        <v>931</v>
      </c>
      <c r="C176" s="21"/>
      <c r="D176" s="21"/>
    </row>
    <row r="177" spans="2:5" ht="12.75">
      <c r="B177" s="19" t="s">
        <v>87</v>
      </c>
      <c r="C177" s="19">
        <v>0</v>
      </c>
      <c r="D177" s="19" t="s">
        <v>98</v>
      </c>
      <c r="E177" s="21" t="s">
        <v>932</v>
      </c>
    </row>
    <row r="178" spans="2:5" ht="12.75">
      <c r="B178" s="19" t="s">
        <v>88</v>
      </c>
      <c r="C178" s="19">
        <v>0</v>
      </c>
      <c r="D178" s="19"/>
      <c r="E178" s="19"/>
    </row>
    <row r="179" spans="2:5" ht="12.75">
      <c r="B179" s="19" t="s">
        <v>89</v>
      </c>
      <c r="C179" s="19">
        <v>0</v>
      </c>
      <c r="D179" s="19"/>
      <c r="E179" s="19"/>
    </row>
    <row r="180" spans="2:5" ht="12.75">
      <c r="B180" s="19" t="s">
        <v>97</v>
      </c>
      <c r="C180" s="19">
        <v>0</v>
      </c>
      <c r="D180" s="19"/>
      <c r="E180" s="19"/>
    </row>
    <row r="181" spans="2:5" ht="12.75">
      <c r="B181" s="19" t="s">
        <v>106</v>
      </c>
      <c r="C181" s="19">
        <v>0</v>
      </c>
      <c r="D181" s="19" t="s">
        <v>99</v>
      </c>
      <c r="E181" s="21" t="s">
        <v>933</v>
      </c>
    </row>
    <row r="182" spans="2:5" ht="12.75">
      <c r="B182" s="19" t="s">
        <v>100</v>
      </c>
      <c r="C182" s="19">
        <v>0</v>
      </c>
      <c r="D182" s="19"/>
      <c r="E182" s="19"/>
    </row>
    <row r="183" spans="2:5" ht="12.75">
      <c r="B183" s="19" t="s">
        <v>101</v>
      </c>
      <c r="C183" s="19">
        <v>0</v>
      </c>
      <c r="D183" s="19"/>
      <c r="E183" s="19"/>
    </row>
    <row r="184" spans="2:5" ht="12.75">
      <c r="B184" s="19" t="s">
        <v>104</v>
      </c>
      <c r="C184" s="19">
        <v>0</v>
      </c>
      <c r="D184" s="19"/>
      <c r="E184" s="19"/>
    </row>
    <row r="185" spans="2:5" ht="12.75">
      <c r="B185" s="19" t="s">
        <v>110</v>
      </c>
      <c r="C185" s="19">
        <v>0</v>
      </c>
      <c r="D185" s="19" t="s">
        <v>109</v>
      </c>
      <c r="E185" s="21" t="s">
        <v>934</v>
      </c>
    </row>
    <row r="186" spans="2:5" ht="12.75">
      <c r="B186" s="19" t="s">
        <v>117</v>
      </c>
      <c r="C186" s="19">
        <v>0</v>
      </c>
      <c r="D186" s="19"/>
      <c r="E186" s="19"/>
    </row>
    <row r="187" spans="2:5" ht="12.75">
      <c r="B187" s="19" t="s">
        <v>114</v>
      </c>
      <c r="C187" s="19">
        <v>0</v>
      </c>
      <c r="D187" s="19"/>
      <c r="E187" s="19"/>
    </row>
    <row r="188" spans="2:5" ht="12.75">
      <c r="B188" s="19" t="s">
        <v>115</v>
      </c>
      <c r="C188" s="19">
        <v>0</v>
      </c>
      <c r="D188" s="19"/>
      <c r="E188" s="19"/>
    </row>
    <row r="189" spans="2:5" ht="12.75">
      <c r="B189" s="19" t="s">
        <v>120</v>
      </c>
      <c r="C189" s="19">
        <v>0</v>
      </c>
      <c r="D189" s="19" t="s">
        <v>128</v>
      </c>
      <c r="E189" s="21" t="s">
        <v>935</v>
      </c>
    </row>
    <row r="190" spans="2:5" ht="12.75">
      <c r="B190" s="19" t="s">
        <v>119</v>
      </c>
      <c r="C190" s="19">
        <v>0</v>
      </c>
      <c r="D190" s="19"/>
      <c r="E190" s="19"/>
    </row>
    <row r="191" spans="2:5" ht="12.75">
      <c r="B191" s="19" t="s">
        <v>127</v>
      </c>
      <c r="C191" s="19">
        <v>0</v>
      </c>
      <c r="D191" s="19"/>
      <c r="E191" s="19"/>
    </row>
    <row r="192" spans="2:5" ht="12.75">
      <c r="B192" s="19" t="s">
        <v>121</v>
      </c>
      <c r="C192" s="19">
        <v>0</v>
      </c>
      <c r="D192" s="19"/>
      <c r="E192" s="19"/>
    </row>
    <row r="193" spans="1:4" ht="12.75">
      <c r="A193" s="4" t="s">
        <v>936</v>
      </c>
      <c r="C193" s="21"/>
      <c r="D193" s="21"/>
    </row>
    <row r="194" spans="2:5" ht="12.75">
      <c r="B194" s="19" t="s">
        <v>92</v>
      </c>
      <c r="C194" s="19">
        <v>0</v>
      </c>
      <c r="D194" s="19" t="s">
        <v>98</v>
      </c>
      <c r="E194" s="22" t="s">
        <v>937</v>
      </c>
    </row>
    <row r="195" spans="2:5" ht="12.75">
      <c r="B195" s="19" t="s">
        <v>96</v>
      </c>
      <c r="C195" s="19">
        <v>0</v>
      </c>
      <c r="D195" s="19"/>
      <c r="E195" s="21"/>
    </row>
    <row r="196" spans="2:5" ht="12.75">
      <c r="B196" s="19" t="s">
        <v>90</v>
      </c>
      <c r="C196" s="19">
        <v>0</v>
      </c>
      <c r="D196" s="19"/>
      <c r="E196" s="21"/>
    </row>
    <row r="197" spans="2:5" ht="12.75">
      <c r="B197" s="19" t="s">
        <v>94</v>
      </c>
      <c r="C197" s="19">
        <v>0</v>
      </c>
      <c r="D197" s="19"/>
      <c r="E197" s="21"/>
    </row>
    <row r="198" spans="2:5" ht="12.75">
      <c r="B198" s="19" t="s">
        <v>107</v>
      </c>
      <c r="C198" s="19">
        <v>0</v>
      </c>
      <c r="D198" s="19" t="s">
        <v>99</v>
      </c>
      <c r="E198" s="22" t="s">
        <v>938</v>
      </c>
    </row>
    <row r="199" spans="2:5" ht="12.75">
      <c r="B199" s="19" t="s">
        <v>102</v>
      </c>
      <c r="C199" s="19">
        <v>0</v>
      </c>
      <c r="D199" s="19"/>
      <c r="E199" s="21"/>
    </row>
    <row r="200" spans="2:5" ht="12.75">
      <c r="B200" s="19" t="s">
        <v>103</v>
      </c>
      <c r="C200" s="19">
        <v>0</v>
      </c>
      <c r="D200" s="19"/>
      <c r="E200" s="21"/>
    </row>
    <row r="201" spans="2:5" ht="12.75">
      <c r="B201" s="19" t="s">
        <v>105</v>
      </c>
      <c r="C201" s="19">
        <v>0</v>
      </c>
      <c r="D201" s="19"/>
      <c r="E201" s="21"/>
    </row>
    <row r="203" spans="2:5" ht="12.75">
      <c r="B203" s="19" t="s">
        <v>71</v>
      </c>
      <c r="C203" s="19">
        <v>0</v>
      </c>
      <c r="D203" s="19" t="s">
        <v>85</v>
      </c>
      <c r="E203" s="22" t="s">
        <v>939</v>
      </c>
    </row>
    <row r="204" spans="2:5" ht="12.75">
      <c r="B204" s="19" t="s">
        <v>72</v>
      </c>
      <c r="C204" s="19">
        <v>0</v>
      </c>
      <c r="D204" s="19"/>
      <c r="E204" s="21"/>
    </row>
    <row r="205" spans="2:5" ht="12.75">
      <c r="B205" s="19" t="s">
        <v>73</v>
      </c>
      <c r="C205" s="19">
        <v>0</v>
      </c>
      <c r="D205" s="19"/>
      <c r="E205" s="21"/>
    </row>
    <row r="206" spans="2:5" ht="12.75">
      <c r="B206" s="19" t="s">
        <v>74</v>
      </c>
      <c r="C206" s="19">
        <v>0</v>
      </c>
      <c r="D206" s="19"/>
      <c r="E206" s="21"/>
    </row>
    <row r="207" spans="2:5" ht="12.75">
      <c r="B207" s="19" t="s">
        <v>82</v>
      </c>
      <c r="C207" s="19">
        <v>0</v>
      </c>
      <c r="D207" s="19" t="s">
        <v>84</v>
      </c>
      <c r="E207" s="22" t="s">
        <v>940</v>
      </c>
    </row>
    <row r="208" spans="2:5" ht="12.75">
      <c r="B208" s="19" t="s">
        <v>83</v>
      </c>
      <c r="C208" s="19">
        <v>0</v>
      </c>
      <c r="D208" s="19"/>
      <c r="E208" s="21"/>
    </row>
    <row r="209" spans="2:5" ht="12.75">
      <c r="B209" s="19" t="s">
        <v>80</v>
      </c>
      <c r="C209" s="19">
        <v>0</v>
      </c>
      <c r="D209" s="19"/>
      <c r="E209" s="21"/>
    </row>
    <row r="210" spans="2:5" ht="12.75">
      <c r="B210" s="19" t="s">
        <v>79</v>
      </c>
      <c r="C210" s="19">
        <v>0</v>
      </c>
      <c r="D210" s="19"/>
      <c r="E210" s="21"/>
    </row>
    <row r="211" spans="2:5" ht="12.75">
      <c r="B211" s="19" t="s">
        <v>35</v>
      </c>
      <c r="C211" s="19">
        <v>0</v>
      </c>
      <c r="D211" s="19" t="s">
        <v>86</v>
      </c>
      <c r="E211" s="22" t="s">
        <v>941</v>
      </c>
    </row>
    <row r="212" spans="2:5" ht="12.75">
      <c r="B212" s="19" t="s">
        <v>31</v>
      </c>
      <c r="C212" s="19">
        <v>0</v>
      </c>
      <c r="D212" s="19"/>
      <c r="E212" s="21"/>
    </row>
    <row r="213" spans="2:5" ht="12.75">
      <c r="B213" s="19" t="s">
        <v>36</v>
      </c>
      <c r="C213" s="19">
        <v>0</v>
      </c>
      <c r="D213" s="19"/>
      <c r="E213" s="21"/>
    </row>
    <row r="214" spans="2:5" ht="12.75">
      <c r="B214" s="19" t="s">
        <v>33</v>
      </c>
      <c r="C214" s="19">
        <v>0</v>
      </c>
      <c r="D214" s="19"/>
      <c r="E214" s="21"/>
    </row>
    <row r="215" spans="2:5" ht="12.75">
      <c r="B215" s="19" t="s">
        <v>43</v>
      </c>
      <c r="C215" s="19">
        <v>240892</v>
      </c>
      <c r="D215" s="19" t="s">
        <v>49</v>
      </c>
      <c r="E215" s="22" t="s">
        <v>942</v>
      </c>
    </row>
    <row r="216" spans="2:5" ht="12.75">
      <c r="B216" s="19" t="s">
        <v>41</v>
      </c>
      <c r="C216" s="19">
        <v>230892</v>
      </c>
      <c r="D216" s="19"/>
      <c r="E216" s="21"/>
    </row>
    <row r="217" spans="2:5" ht="12.75">
      <c r="B217" s="19" t="s">
        <v>44</v>
      </c>
      <c r="C217" s="19">
        <v>100992</v>
      </c>
      <c r="D217" s="19"/>
      <c r="E217" s="21"/>
    </row>
    <row r="218" spans="2:5" ht="12.75">
      <c r="B218" s="19" t="s">
        <v>47</v>
      </c>
      <c r="C218" s="19">
        <v>120393</v>
      </c>
      <c r="D218" s="19"/>
      <c r="E218" s="21"/>
    </row>
  </sheetData>
  <mergeCells count="9">
    <mergeCell ref="C9:F9"/>
    <mergeCell ref="C1:F1"/>
    <mergeCell ref="C7:F7"/>
    <mergeCell ref="C8:F8"/>
    <mergeCell ref="C2:E2"/>
    <mergeCell ref="C3:E3"/>
    <mergeCell ref="C4:D4"/>
    <mergeCell ref="C6:D6"/>
    <mergeCell ref="C5:D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35">
      <selection activeCell="A41" sqref="A41"/>
    </sheetView>
  </sheetViews>
  <sheetFormatPr defaultColWidth="9.00390625" defaultRowHeight="12.75"/>
  <cols>
    <col min="1" max="1" width="7.125" style="2" customWidth="1"/>
    <col min="2" max="2" width="21.625" style="2" customWidth="1"/>
    <col min="3" max="3" width="9.125" style="2" customWidth="1"/>
    <col min="4" max="4" width="25.25390625" style="2" customWidth="1"/>
    <col min="5" max="5" width="9.125" style="1" customWidth="1"/>
    <col min="6" max="16384" width="9.125" style="2" customWidth="1"/>
  </cols>
  <sheetData>
    <row r="1" spans="1:6" ht="12.75">
      <c r="A1" s="13"/>
      <c r="B1" s="14" t="s">
        <v>3</v>
      </c>
      <c r="C1" s="28" t="s">
        <v>903</v>
      </c>
      <c r="D1" s="28"/>
      <c r="E1" s="28"/>
      <c r="F1" s="28"/>
    </row>
    <row r="2" spans="1:6" ht="12.75">
      <c r="A2" s="13"/>
      <c r="B2" s="15" t="s">
        <v>4</v>
      </c>
      <c r="C2" s="29" t="s">
        <v>904</v>
      </c>
      <c r="D2" s="29"/>
      <c r="E2" s="29"/>
      <c r="F2" s="16"/>
    </row>
    <row r="3" spans="1:6" ht="12.75">
      <c r="A3" s="13"/>
      <c r="B3" s="15" t="s">
        <v>5</v>
      </c>
      <c r="C3" s="29" t="s">
        <v>2</v>
      </c>
      <c r="D3" s="29"/>
      <c r="E3" s="29"/>
      <c r="F3" s="16"/>
    </row>
    <row r="4" spans="1:6" ht="12.75">
      <c r="A4" s="13"/>
      <c r="B4" s="15" t="s">
        <v>6</v>
      </c>
      <c r="C4" s="30" t="s">
        <v>905</v>
      </c>
      <c r="D4" s="30"/>
      <c r="E4" s="16"/>
      <c r="F4" s="16"/>
    </row>
    <row r="5" spans="1:6" ht="12.75">
      <c r="A5" s="13"/>
      <c r="B5" s="15" t="s">
        <v>7</v>
      </c>
      <c r="C5" s="30" t="s">
        <v>906</v>
      </c>
      <c r="D5" s="30"/>
      <c r="E5" s="16"/>
      <c r="F5" s="16"/>
    </row>
    <row r="6" spans="1:6" ht="12.75">
      <c r="A6" s="13"/>
      <c r="B6" s="15" t="s">
        <v>8</v>
      </c>
      <c r="C6" s="30" t="s">
        <v>907</v>
      </c>
      <c r="D6" s="30"/>
      <c r="E6" s="16"/>
      <c r="F6" s="16"/>
    </row>
    <row r="7" spans="1:6" s="25" customFormat="1" ht="12.75">
      <c r="A7" s="24"/>
      <c r="B7" s="15" t="s">
        <v>943</v>
      </c>
      <c r="C7" s="30" t="s">
        <v>944</v>
      </c>
      <c r="D7" s="30"/>
      <c r="E7" s="30"/>
      <c r="F7" s="30"/>
    </row>
    <row r="8" spans="1:8" s="25" customFormat="1" ht="12.75">
      <c r="A8" s="26"/>
      <c r="B8" s="26"/>
      <c r="C8" s="31" t="s">
        <v>945</v>
      </c>
      <c r="D8" s="31"/>
      <c r="E8" s="31"/>
      <c r="F8" s="31"/>
      <c r="G8" s="26"/>
      <c r="H8" s="26"/>
    </row>
    <row r="9" spans="1:8" ht="12.75">
      <c r="A9" s="4" t="s">
        <v>244</v>
      </c>
      <c r="B9" s="4"/>
      <c r="C9" s="9"/>
      <c r="D9" s="9"/>
      <c r="E9" s="5"/>
      <c r="F9" s="4"/>
      <c r="G9" s="5"/>
      <c r="H9" s="6"/>
    </row>
    <row r="10" spans="1:8" ht="12.75">
      <c r="A10" s="7" t="s">
        <v>1</v>
      </c>
      <c r="B10" s="3" t="s">
        <v>152</v>
      </c>
      <c r="C10" s="3">
        <v>240993</v>
      </c>
      <c r="D10" s="3" t="s">
        <v>159</v>
      </c>
      <c r="E10" s="5" t="s">
        <v>175</v>
      </c>
      <c r="F10" s="8" t="s">
        <v>0</v>
      </c>
      <c r="G10" s="8"/>
      <c r="H10" s="18"/>
    </row>
    <row r="11" spans="1:8" ht="12.75">
      <c r="A11" s="7" t="s">
        <v>12</v>
      </c>
      <c r="B11" s="3" t="s">
        <v>142</v>
      </c>
      <c r="C11" s="3">
        <v>240992</v>
      </c>
      <c r="D11" s="3" t="s">
        <v>128</v>
      </c>
      <c r="E11" s="5" t="s">
        <v>174</v>
      </c>
      <c r="F11" s="8"/>
      <c r="G11" s="8"/>
      <c r="H11" s="18"/>
    </row>
    <row r="12" spans="1:8" ht="12.75">
      <c r="A12" s="7" t="s">
        <v>9</v>
      </c>
      <c r="B12" s="3" t="s">
        <v>143</v>
      </c>
      <c r="C12" s="3">
        <v>290493</v>
      </c>
      <c r="D12" s="3" t="s">
        <v>128</v>
      </c>
      <c r="E12" s="5" t="s">
        <v>184</v>
      </c>
      <c r="F12" s="8"/>
      <c r="G12" s="8"/>
      <c r="H12" s="18"/>
    </row>
    <row r="13" spans="1:8" ht="12.75">
      <c r="A13" s="7" t="s">
        <v>10</v>
      </c>
      <c r="B13" s="3" t="s">
        <v>130</v>
      </c>
      <c r="C13" s="3">
        <v>110892</v>
      </c>
      <c r="D13" s="3" t="s">
        <v>140</v>
      </c>
      <c r="E13" s="5" t="s">
        <v>173</v>
      </c>
      <c r="F13" s="8"/>
      <c r="G13" s="8"/>
      <c r="H13" s="17"/>
    </row>
    <row r="14" spans="1:5" ht="12.75">
      <c r="A14" s="7" t="s">
        <v>11</v>
      </c>
      <c r="B14" s="3" t="s">
        <v>131</v>
      </c>
      <c r="C14" s="3">
        <v>250892</v>
      </c>
      <c r="D14" s="3" t="s">
        <v>140</v>
      </c>
      <c r="E14" s="5" t="s">
        <v>183</v>
      </c>
    </row>
    <row r="15" spans="1:5" ht="12.75">
      <c r="A15" s="7" t="s">
        <v>13</v>
      </c>
      <c r="B15" s="3" t="s">
        <v>161</v>
      </c>
      <c r="C15" s="3">
        <v>30992</v>
      </c>
      <c r="D15" s="3" t="s">
        <v>160</v>
      </c>
      <c r="E15" s="5" t="s">
        <v>176</v>
      </c>
    </row>
    <row r="16" spans="1:5" ht="12.75">
      <c r="A16" s="4" t="s">
        <v>245</v>
      </c>
      <c r="B16" s="4"/>
      <c r="C16" s="3"/>
      <c r="D16" s="3"/>
      <c r="E16" s="5"/>
    </row>
    <row r="17" spans="1:5" ht="12.75">
      <c r="A17" s="10" t="s">
        <v>258</v>
      </c>
      <c r="B17" s="3" t="s">
        <v>144</v>
      </c>
      <c r="C17" s="3">
        <v>130693</v>
      </c>
      <c r="D17" s="3" t="s">
        <v>128</v>
      </c>
      <c r="E17" s="5" t="s">
        <v>189</v>
      </c>
    </row>
    <row r="18" spans="1:5" ht="12.75">
      <c r="A18" s="10" t="s">
        <v>259</v>
      </c>
      <c r="B18" s="3" t="s">
        <v>132</v>
      </c>
      <c r="C18" s="3">
        <v>250393</v>
      </c>
      <c r="D18" s="3" t="s">
        <v>140</v>
      </c>
      <c r="E18" s="5" t="s">
        <v>18</v>
      </c>
    </row>
    <row r="19" spans="1:5" ht="12.75">
      <c r="A19" s="10" t="s">
        <v>260</v>
      </c>
      <c r="B19" s="3" t="s">
        <v>153</v>
      </c>
      <c r="C19" s="3">
        <v>30393</v>
      </c>
      <c r="D19" s="3" t="s">
        <v>159</v>
      </c>
      <c r="E19" s="5" t="s">
        <v>185</v>
      </c>
    </row>
    <row r="20" spans="1:5" ht="12.75">
      <c r="A20" s="10" t="s">
        <v>261</v>
      </c>
      <c r="B20" s="3" t="s">
        <v>157</v>
      </c>
      <c r="C20" s="3">
        <v>100493</v>
      </c>
      <c r="D20" s="3" t="s">
        <v>159</v>
      </c>
      <c r="E20" s="5" t="s">
        <v>187</v>
      </c>
    </row>
    <row r="21" spans="1:5" ht="12.75">
      <c r="A21" s="10" t="s">
        <v>262</v>
      </c>
      <c r="B21" s="3" t="s">
        <v>162</v>
      </c>
      <c r="C21" s="3">
        <v>200194</v>
      </c>
      <c r="D21" s="3" t="s">
        <v>160</v>
      </c>
      <c r="E21" s="5" t="s">
        <v>186</v>
      </c>
    </row>
    <row r="22" spans="1:5" ht="12.75">
      <c r="A22" s="10" t="s">
        <v>263</v>
      </c>
      <c r="B22" s="3" t="s">
        <v>163</v>
      </c>
      <c r="C22" s="3">
        <v>290992</v>
      </c>
      <c r="D22" s="3" t="s">
        <v>160</v>
      </c>
      <c r="E22" s="5" t="s">
        <v>188</v>
      </c>
    </row>
    <row r="23" spans="1:5" ht="12.75">
      <c r="A23" s="4" t="s">
        <v>246</v>
      </c>
      <c r="B23" s="4"/>
      <c r="C23" s="3"/>
      <c r="E23" s="5"/>
    </row>
    <row r="24" spans="1:5" ht="12.75">
      <c r="A24" s="12" t="s">
        <v>258</v>
      </c>
      <c r="B24" s="3" t="s">
        <v>190</v>
      </c>
      <c r="C24" s="3">
        <v>211092</v>
      </c>
      <c r="D24" s="3" t="s">
        <v>240</v>
      </c>
      <c r="E24" s="5" t="s">
        <v>247</v>
      </c>
    </row>
    <row r="25" spans="1:5" ht="12.75">
      <c r="A25" s="12" t="s">
        <v>259</v>
      </c>
      <c r="B25" s="3" t="s">
        <v>227</v>
      </c>
      <c r="C25" s="3">
        <v>191192</v>
      </c>
      <c r="D25" s="3" t="s">
        <v>239</v>
      </c>
      <c r="E25" s="1" t="s">
        <v>249</v>
      </c>
    </row>
    <row r="26" spans="1:5" ht="12.75">
      <c r="A26" s="12" t="s">
        <v>260</v>
      </c>
      <c r="B26" s="3" t="s">
        <v>200</v>
      </c>
      <c r="C26" s="3">
        <v>20393</v>
      </c>
      <c r="D26" s="3" t="s">
        <v>206</v>
      </c>
      <c r="E26" s="1" t="s">
        <v>174</v>
      </c>
    </row>
    <row r="27" spans="1:5" ht="12.75">
      <c r="A27" s="12" t="s">
        <v>261</v>
      </c>
      <c r="B27" s="3" t="s">
        <v>207</v>
      </c>
      <c r="C27" s="3">
        <v>110594</v>
      </c>
      <c r="D27" s="3" t="s">
        <v>216</v>
      </c>
      <c r="E27" s="1" t="s">
        <v>23</v>
      </c>
    </row>
    <row r="28" spans="1:5" ht="12.75">
      <c r="A28" s="12" t="s">
        <v>262</v>
      </c>
      <c r="B28" s="3" t="s">
        <v>217</v>
      </c>
      <c r="C28" s="3">
        <v>311092</v>
      </c>
      <c r="D28" s="3" t="s">
        <v>226</v>
      </c>
      <c r="E28" s="1" t="s">
        <v>248</v>
      </c>
    </row>
    <row r="29" spans="1:4" ht="12.75">
      <c r="A29" s="4" t="s">
        <v>250</v>
      </c>
      <c r="B29" s="4"/>
      <c r="C29" s="3"/>
      <c r="D29" s="3"/>
    </row>
    <row r="30" spans="1:5" ht="12.75">
      <c r="A30" s="12" t="s">
        <v>258</v>
      </c>
      <c r="B30" s="3" t="s">
        <v>201</v>
      </c>
      <c r="C30" s="3">
        <v>231092</v>
      </c>
      <c r="D30" s="3" t="s">
        <v>206</v>
      </c>
      <c r="E30" s="1" t="s">
        <v>173</v>
      </c>
    </row>
    <row r="31" spans="1:5" ht="12.75">
      <c r="A31" s="12" t="s">
        <v>259</v>
      </c>
      <c r="B31" s="3" t="s">
        <v>228</v>
      </c>
      <c r="C31" s="3">
        <v>310392</v>
      </c>
      <c r="D31" s="3" t="s">
        <v>239</v>
      </c>
      <c r="E31" s="1" t="s">
        <v>178</v>
      </c>
    </row>
    <row r="32" spans="1:5" ht="12.75">
      <c r="A32" s="12" t="s">
        <v>260</v>
      </c>
      <c r="B32" s="3" t="s">
        <v>218</v>
      </c>
      <c r="C32" s="3">
        <v>130893</v>
      </c>
      <c r="D32" s="3" t="s">
        <v>226</v>
      </c>
      <c r="E32" s="1" t="s">
        <v>180</v>
      </c>
    </row>
    <row r="33" spans="1:5" ht="12.75">
      <c r="A33" s="12" t="s">
        <v>261</v>
      </c>
      <c r="B33" s="3" t="s">
        <v>242</v>
      </c>
      <c r="C33" s="3">
        <v>190594</v>
      </c>
      <c r="D33" s="3" t="s">
        <v>240</v>
      </c>
      <c r="E33" s="1" t="s">
        <v>252</v>
      </c>
    </row>
    <row r="34" spans="1:5" ht="12.75">
      <c r="A34" s="12" t="s">
        <v>262</v>
      </c>
      <c r="B34" s="3" t="s">
        <v>208</v>
      </c>
      <c r="C34" s="3">
        <v>131293</v>
      </c>
      <c r="D34" s="3" t="s">
        <v>216</v>
      </c>
      <c r="E34" s="1" t="s">
        <v>252</v>
      </c>
    </row>
    <row r="35" spans="1:4" ht="12.75">
      <c r="A35" s="4" t="s">
        <v>251</v>
      </c>
      <c r="B35" s="4"/>
      <c r="C35" s="3"/>
      <c r="D35" s="3"/>
    </row>
    <row r="36" spans="1:5" ht="12.75">
      <c r="A36" s="12" t="s">
        <v>258</v>
      </c>
      <c r="B36" s="3" t="s">
        <v>191</v>
      </c>
      <c r="C36" s="3">
        <v>180993</v>
      </c>
      <c r="D36" s="3" t="s">
        <v>240</v>
      </c>
      <c r="E36" s="1" t="s">
        <v>256</v>
      </c>
    </row>
    <row r="37" spans="1:5" ht="12.75">
      <c r="A37" s="12" t="s">
        <v>259</v>
      </c>
      <c r="B37" s="3" t="s">
        <v>219</v>
      </c>
      <c r="C37" s="3">
        <v>170294</v>
      </c>
      <c r="D37" s="3" t="s">
        <v>226</v>
      </c>
      <c r="E37" s="1" t="s">
        <v>254</v>
      </c>
    </row>
    <row r="38" spans="1:5" ht="12.75">
      <c r="A38" s="12" t="s">
        <v>260</v>
      </c>
      <c r="B38" s="3" t="s">
        <v>202</v>
      </c>
      <c r="C38" s="3">
        <v>250693</v>
      </c>
      <c r="D38" s="3" t="s">
        <v>206</v>
      </c>
      <c r="E38" s="1" t="s">
        <v>257</v>
      </c>
    </row>
    <row r="39" spans="1:5" ht="12.75">
      <c r="A39" s="12" t="s">
        <v>261</v>
      </c>
      <c r="B39" s="3" t="s">
        <v>209</v>
      </c>
      <c r="C39" s="3">
        <v>190394</v>
      </c>
      <c r="D39" s="3" t="s">
        <v>216</v>
      </c>
      <c r="E39" s="1" t="s">
        <v>253</v>
      </c>
    </row>
    <row r="40" spans="2:5" ht="12.75">
      <c r="B40" s="3" t="s">
        <v>229</v>
      </c>
      <c r="C40" s="3">
        <v>230993</v>
      </c>
      <c r="D40" s="3" t="s">
        <v>239</v>
      </c>
      <c r="E40" s="1" t="s">
        <v>255</v>
      </c>
    </row>
    <row r="42" spans="1:2" ht="12.75">
      <c r="A42" s="4" t="s">
        <v>264</v>
      </c>
      <c r="B42" s="4"/>
    </row>
    <row r="43" spans="1:5" ht="12.75">
      <c r="A43" s="10" t="s">
        <v>258</v>
      </c>
      <c r="B43" s="3" t="s">
        <v>228</v>
      </c>
      <c r="C43" s="3">
        <v>310392</v>
      </c>
      <c r="D43" s="3" t="s">
        <v>239</v>
      </c>
      <c r="E43" s="1" t="s">
        <v>265</v>
      </c>
    </row>
    <row r="44" spans="1:5" ht="12.75">
      <c r="A44" s="10" t="s">
        <v>259</v>
      </c>
      <c r="B44" s="3" t="s">
        <v>132</v>
      </c>
      <c r="C44" s="3">
        <v>250393</v>
      </c>
      <c r="D44" s="3" t="s">
        <v>140</v>
      </c>
      <c r="E44" s="1" t="s">
        <v>279</v>
      </c>
    </row>
    <row r="45" spans="1:5" ht="12.75">
      <c r="A45" s="10" t="s">
        <v>260</v>
      </c>
      <c r="B45" s="3" t="s">
        <v>167</v>
      </c>
      <c r="C45" s="3">
        <v>80993</v>
      </c>
      <c r="D45" s="3" t="s">
        <v>160</v>
      </c>
      <c r="E45" s="1" t="s">
        <v>282</v>
      </c>
    </row>
    <row r="46" spans="1:5" ht="12.75">
      <c r="A46" s="10" t="s">
        <v>261</v>
      </c>
      <c r="B46" s="3" t="s">
        <v>213</v>
      </c>
      <c r="C46" s="3">
        <v>120993</v>
      </c>
      <c r="D46" s="3" t="s">
        <v>216</v>
      </c>
      <c r="E46" s="1" t="s">
        <v>268</v>
      </c>
    </row>
    <row r="47" spans="1:5" ht="12.75">
      <c r="A47" s="10" t="s">
        <v>262</v>
      </c>
      <c r="B47" s="3" t="s">
        <v>139</v>
      </c>
      <c r="C47" s="3">
        <v>190892</v>
      </c>
      <c r="D47" s="3" t="s">
        <v>140</v>
      </c>
      <c r="E47" s="1" t="s">
        <v>287</v>
      </c>
    </row>
    <row r="48" spans="1:5" ht="12.75">
      <c r="A48" s="10" t="s">
        <v>263</v>
      </c>
      <c r="B48" s="3" t="s">
        <v>168</v>
      </c>
      <c r="C48" s="3">
        <v>80993</v>
      </c>
      <c r="D48" s="3" t="s">
        <v>160</v>
      </c>
      <c r="E48" s="1" t="s">
        <v>286</v>
      </c>
    </row>
    <row r="49" spans="1:5" ht="12.75">
      <c r="A49" s="10" t="s">
        <v>318</v>
      </c>
      <c r="B49" s="3" t="s">
        <v>138</v>
      </c>
      <c r="C49" s="3">
        <v>250393</v>
      </c>
      <c r="D49" s="3" t="s">
        <v>140</v>
      </c>
      <c r="E49" s="1" t="s">
        <v>283</v>
      </c>
    </row>
    <row r="50" spans="1:5" ht="12.75">
      <c r="A50" s="10" t="s">
        <v>319</v>
      </c>
      <c r="B50" s="3" t="s">
        <v>154</v>
      </c>
      <c r="C50" s="3">
        <v>100992</v>
      </c>
      <c r="D50" s="3" t="s">
        <v>159</v>
      </c>
      <c r="E50" s="1" t="s">
        <v>281</v>
      </c>
    </row>
    <row r="51" spans="1:5" ht="12.75">
      <c r="A51" s="10" t="s">
        <v>320</v>
      </c>
      <c r="B51" s="3" t="s">
        <v>233</v>
      </c>
      <c r="C51" s="3">
        <v>170993</v>
      </c>
      <c r="D51" s="3" t="s">
        <v>239</v>
      </c>
      <c r="E51" s="1" t="s">
        <v>26</v>
      </c>
    </row>
    <row r="52" spans="1:5" ht="12.75">
      <c r="A52" s="10" t="s">
        <v>321</v>
      </c>
      <c r="B52" s="3" t="s">
        <v>215</v>
      </c>
      <c r="C52" s="3">
        <v>121193</v>
      </c>
      <c r="D52" s="3" t="s">
        <v>216</v>
      </c>
      <c r="E52" s="1" t="s">
        <v>277</v>
      </c>
    </row>
    <row r="53" spans="1:5" ht="12.75">
      <c r="A53" s="10" t="s">
        <v>322</v>
      </c>
      <c r="B53" s="3" t="s">
        <v>236</v>
      </c>
      <c r="C53" s="3">
        <v>310392</v>
      </c>
      <c r="D53" s="3" t="s">
        <v>239</v>
      </c>
      <c r="E53" s="1" t="s">
        <v>270</v>
      </c>
    </row>
    <row r="54" spans="1:5" ht="12.75">
      <c r="A54" s="10" t="s">
        <v>323</v>
      </c>
      <c r="B54" s="3" t="s">
        <v>199</v>
      </c>
      <c r="C54" s="3">
        <v>250993</v>
      </c>
      <c r="D54" s="3" t="s">
        <v>240</v>
      </c>
      <c r="E54" s="1" t="s">
        <v>275</v>
      </c>
    </row>
    <row r="55" spans="1:5" ht="12.75">
      <c r="A55" s="10" t="s">
        <v>324</v>
      </c>
      <c r="B55" s="3" t="s">
        <v>148</v>
      </c>
      <c r="C55" s="3">
        <v>81192</v>
      </c>
      <c r="D55" s="3" t="s">
        <v>128</v>
      </c>
      <c r="E55" s="1" t="s">
        <v>280</v>
      </c>
    </row>
    <row r="56" spans="1:5" ht="12.75">
      <c r="A56" s="10" t="s">
        <v>325</v>
      </c>
      <c r="B56" s="3" t="s">
        <v>204</v>
      </c>
      <c r="C56" s="3">
        <v>90294</v>
      </c>
      <c r="D56" s="3" t="s">
        <v>206</v>
      </c>
      <c r="E56" s="1" t="s">
        <v>276</v>
      </c>
    </row>
    <row r="57" spans="1:5" ht="12.75">
      <c r="A57" s="10" t="s">
        <v>326</v>
      </c>
      <c r="B57" s="3" t="s">
        <v>224</v>
      </c>
      <c r="C57" s="3">
        <v>160792</v>
      </c>
      <c r="D57" s="3" t="s">
        <v>226</v>
      </c>
      <c r="E57" s="1" t="s">
        <v>274</v>
      </c>
    </row>
    <row r="58" spans="1:5" ht="12.75">
      <c r="A58" s="10" t="s">
        <v>327</v>
      </c>
      <c r="B58" s="3" t="s">
        <v>151</v>
      </c>
      <c r="C58" s="3">
        <v>81192</v>
      </c>
      <c r="D58" s="3" t="s">
        <v>128</v>
      </c>
      <c r="E58" s="1" t="s">
        <v>284</v>
      </c>
    </row>
    <row r="59" spans="1:5" ht="12.75">
      <c r="A59" s="10" t="s">
        <v>328</v>
      </c>
      <c r="B59" s="3" t="s">
        <v>169</v>
      </c>
      <c r="C59" s="3">
        <v>30493</v>
      </c>
      <c r="D59" s="3" t="s">
        <v>160</v>
      </c>
      <c r="E59" s="1" t="s">
        <v>290</v>
      </c>
    </row>
    <row r="60" spans="1:5" ht="12.75">
      <c r="A60" s="10" t="s">
        <v>329</v>
      </c>
      <c r="B60" s="3" t="s">
        <v>225</v>
      </c>
      <c r="C60" s="3">
        <v>251292</v>
      </c>
      <c r="D60" s="3" t="s">
        <v>226</v>
      </c>
      <c r="E60" s="1" t="s">
        <v>278</v>
      </c>
    </row>
    <row r="61" spans="1:5" ht="12.75">
      <c r="A61" s="10" t="s">
        <v>330</v>
      </c>
      <c r="B61" s="3" t="s">
        <v>241</v>
      </c>
      <c r="C61" s="3">
        <v>211093</v>
      </c>
      <c r="D61" s="3" t="s">
        <v>206</v>
      </c>
      <c r="E61" s="1" t="s">
        <v>267</v>
      </c>
    </row>
    <row r="62" spans="1:5" ht="12.75">
      <c r="A62" s="10" t="s">
        <v>331</v>
      </c>
      <c r="B62" s="3" t="s">
        <v>194</v>
      </c>
      <c r="C62" s="3">
        <v>170993</v>
      </c>
      <c r="D62" s="3" t="s">
        <v>240</v>
      </c>
      <c r="E62" s="1" t="s">
        <v>266</v>
      </c>
    </row>
    <row r="63" spans="1:5" ht="12.75">
      <c r="A63" s="10" t="s">
        <v>332</v>
      </c>
      <c r="B63" s="3" t="s">
        <v>198</v>
      </c>
      <c r="C63" s="3">
        <v>170993</v>
      </c>
      <c r="D63" s="3" t="s">
        <v>240</v>
      </c>
      <c r="E63" s="1" t="s">
        <v>271</v>
      </c>
    </row>
    <row r="64" spans="1:5" ht="12.75">
      <c r="A64" s="10" t="s">
        <v>333</v>
      </c>
      <c r="B64" s="3" t="s">
        <v>223</v>
      </c>
      <c r="C64" s="3">
        <v>271293</v>
      </c>
      <c r="D64" s="3" t="s">
        <v>226</v>
      </c>
      <c r="E64" s="1" t="s">
        <v>269</v>
      </c>
    </row>
    <row r="65" spans="1:5" ht="12.75">
      <c r="A65" s="10" t="s">
        <v>334</v>
      </c>
      <c r="B65" s="3" t="s">
        <v>214</v>
      </c>
      <c r="C65" s="3">
        <v>120993</v>
      </c>
      <c r="D65" s="3" t="s">
        <v>216</v>
      </c>
      <c r="E65" s="1" t="s">
        <v>273</v>
      </c>
    </row>
    <row r="66" spans="1:5" ht="12.75">
      <c r="A66" s="10" t="s">
        <v>335</v>
      </c>
      <c r="B66" s="3" t="s">
        <v>150</v>
      </c>
      <c r="C66" s="3">
        <v>200792</v>
      </c>
      <c r="D66" s="3" t="s">
        <v>128</v>
      </c>
      <c r="E66" s="1" t="s">
        <v>288</v>
      </c>
    </row>
    <row r="67" spans="1:5" ht="12.75">
      <c r="A67" s="10" t="s">
        <v>336</v>
      </c>
      <c r="B67" s="3" t="s">
        <v>158</v>
      </c>
      <c r="C67" s="3">
        <v>270393</v>
      </c>
      <c r="D67" s="3" t="s">
        <v>159</v>
      </c>
      <c r="E67" s="1" t="s">
        <v>289</v>
      </c>
    </row>
    <row r="68" spans="1:5" ht="12.75">
      <c r="A68" s="10" t="s">
        <v>337</v>
      </c>
      <c r="B68" s="3" t="s">
        <v>205</v>
      </c>
      <c r="C68" s="3">
        <v>211093</v>
      </c>
      <c r="D68" s="3" t="s">
        <v>206</v>
      </c>
      <c r="E68" s="1" t="s">
        <v>272</v>
      </c>
    </row>
    <row r="69" spans="1:5" ht="12.75">
      <c r="A69" s="10" t="s">
        <v>338</v>
      </c>
      <c r="B69" s="3" t="s">
        <v>172</v>
      </c>
      <c r="C69" s="3">
        <v>100992</v>
      </c>
      <c r="D69" s="3" t="s">
        <v>159</v>
      </c>
      <c r="E69" s="1" t="s">
        <v>285</v>
      </c>
    </row>
    <row r="70" spans="2:4" ht="12.75">
      <c r="B70" s="3"/>
      <c r="C70" s="3"/>
      <c r="D70" s="3"/>
    </row>
    <row r="71" spans="1:4" ht="12.75">
      <c r="A71" s="4" t="s">
        <v>291</v>
      </c>
      <c r="B71" s="4"/>
      <c r="C71" s="3"/>
      <c r="D71" s="3"/>
    </row>
    <row r="72" spans="1:5" ht="12.75">
      <c r="A72" s="10" t="s">
        <v>258</v>
      </c>
      <c r="B72" s="3" t="s">
        <v>207</v>
      </c>
      <c r="C72" s="3">
        <v>110594</v>
      </c>
      <c r="D72" s="3" t="s">
        <v>216</v>
      </c>
      <c r="E72" s="1" t="s">
        <v>294</v>
      </c>
    </row>
    <row r="73" spans="1:5" ht="12.75">
      <c r="A73" s="10" t="s">
        <v>259</v>
      </c>
      <c r="B73" s="3" t="s">
        <v>200</v>
      </c>
      <c r="C73" s="3">
        <v>20393</v>
      </c>
      <c r="D73" s="3" t="s">
        <v>206</v>
      </c>
      <c r="E73" s="1" t="s">
        <v>302</v>
      </c>
    </row>
    <row r="74" spans="1:5" ht="12.75">
      <c r="A74" s="10" t="s">
        <v>260</v>
      </c>
      <c r="B74" s="3" t="s">
        <v>203</v>
      </c>
      <c r="C74" s="3">
        <v>261193</v>
      </c>
      <c r="D74" s="3" t="s">
        <v>206</v>
      </c>
      <c r="E74" s="1" t="s">
        <v>293</v>
      </c>
    </row>
    <row r="75" spans="1:5" ht="12.75">
      <c r="A75" s="10" t="s">
        <v>261</v>
      </c>
      <c r="B75" s="3" t="s">
        <v>210</v>
      </c>
      <c r="C75" s="3">
        <v>280992</v>
      </c>
      <c r="D75" s="3" t="s">
        <v>216</v>
      </c>
      <c r="E75" s="1" t="s">
        <v>298</v>
      </c>
    </row>
    <row r="76" spans="1:5" ht="12.75">
      <c r="A76" s="10" t="s">
        <v>262</v>
      </c>
      <c r="B76" s="3" t="s">
        <v>193</v>
      </c>
      <c r="C76" s="3">
        <v>50493</v>
      </c>
      <c r="D76" s="3" t="s">
        <v>240</v>
      </c>
      <c r="E76" s="1" t="s">
        <v>301</v>
      </c>
    </row>
    <row r="77" spans="1:5" ht="12.75">
      <c r="A77" s="10" t="s">
        <v>263</v>
      </c>
      <c r="B77" s="3" t="s">
        <v>232</v>
      </c>
      <c r="C77" s="3">
        <v>20193</v>
      </c>
      <c r="D77" s="3" t="s">
        <v>239</v>
      </c>
      <c r="E77" s="1" t="s">
        <v>304</v>
      </c>
    </row>
    <row r="78" spans="1:5" ht="12.75">
      <c r="A78" s="10" t="s">
        <v>318</v>
      </c>
      <c r="B78" s="3" t="s">
        <v>231</v>
      </c>
      <c r="C78" s="3">
        <v>120193</v>
      </c>
      <c r="D78" s="3" t="s">
        <v>239</v>
      </c>
      <c r="E78" s="1" t="s">
        <v>300</v>
      </c>
    </row>
    <row r="79" spans="1:5" ht="12.75">
      <c r="A79" s="10" t="s">
        <v>319</v>
      </c>
      <c r="B79" s="3" t="s">
        <v>220</v>
      </c>
      <c r="C79" s="3">
        <v>0</v>
      </c>
      <c r="D79" s="3" t="s">
        <v>226</v>
      </c>
      <c r="E79" s="1" t="s">
        <v>299</v>
      </c>
    </row>
    <row r="80" spans="1:5" ht="12.75">
      <c r="A80" s="10" t="s">
        <v>320</v>
      </c>
      <c r="B80" s="3" t="s">
        <v>230</v>
      </c>
      <c r="C80" s="3">
        <v>250993</v>
      </c>
      <c r="D80" s="3" t="s">
        <v>239</v>
      </c>
      <c r="E80" s="1" t="s">
        <v>296</v>
      </c>
    </row>
    <row r="81" spans="1:5" ht="12.75">
      <c r="A81" s="10" t="s">
        <v>321</v>
      </c>
      <c r="B81" s="3" t="s">
        <v>194</v>
      </c>
      <c r="C81" s="3">
        <v>170993</v>
      </c>
      <c r="D81" s="3" t="s">
        <v>240</v>
      </c>
      <c r="E81" s="1" t="s">
        <v>305</v>
      </c>
    </row>
    <row r="82" spans="1:5" ht="12.75">
      <c r="A82" s="10" t="s">
        <v>322</v>
      </c>
      <c r="B82" s="3" t="s">
        <v>218</v>
      </c>
      <c r="C82" s="3">
        <v>0</v>
      </c>
      <c r="D82" s="3" t="s">
        <v>226</v>
      </c>
      <c r="E82" s="1" t="s">
        <v>303</v>
      </c>
    </row>
    <row r="83" spans="1:5" ht="12.75">
      <c r="A83" s="10" t="s">
        <v>323</v>
      </c>
      <c r="B83" s="3" t="s">
        <v>243</v>
      </c>
      <c r="C83" s="3">
        <v>111192</v>
      </c>
      <c r="D83" s="3" t="s">
        <v>240</v>
      </c>
      <c r="E83" s="1" t="s">
        <v>297</v>
      </c>
    </row>
    <row r="84" spans="1:5" ht="12.75">
      <c r="A84" s="10" t="s">
        <v>324</v>
      </c>
      <c r="B84" s="3" t="s">
        <v>221</v>
      </c>
      <c r="C84" s="3">
        <v>0</v>
      </c>
      <c r="D84" s="3" t="s">
        <v>226</v>
      </c>
      <c r="E84" s="1" t="s">
        <v>295</v>
      </c>
    </row>
    <row r="85" spans="1:2" ht="12.75">
      <c r="A85" s="4" t="s">
        <v>292</v>
      </c>
      <c r="B85" s="4"/>
    </row>
    <row r="86" spans="1:5" ht="12.75">
      <c r="A86" s="10" t="s">
        <v>258</v>
      </c>
      <c r="B86" s="19" t="s">
        <v>133</v>
      </c>
      <c r="C86" s="19">
        <v>250892</v>
      </c>
      <c r="D86" s="19" t="s">
        <v>140</v>
      </c>
      <c r="E86" s="1" t="s">
        <v>309</v>
      </c>
    </row>
    <row r="87" spans="1:5" ht="12.75">
      <c r="A87" s="10" t="s">
        <v>259</v>
      </c>
      <c r="B87" s="19" t="s">
        <v>161</v>
      </c>
      <c r="C87" s="19">
        <v>30992</v>
      </c>
      <c r="D87" s="19" t="s">
        <v>160</v>
      </c>
      <c r="E87" s="1" t="s">
        <v>308</v>
      </c>
    </row>
    <row r="88" spans="1:5" ht="12.75">
      <c r="A88" s="10" t="s">
        <v>260</v>
      </c>
      <c r="B88" s="19" t="s">
        <v>134</v>
      </c>
      <c r="C88" s="19">
        <v>90992</v>
      </c>
      <c r="D88" s="19" t="s">
        <v>140</v>
      </c>
      <c r="E88" s="1" t="s">
        <v>313</v>
      </c>
    </row>
    <row r="89" spans="1:5" ht="12.75">
      <c r="A89" s="10" t="s">
        <v>261</v>
      </c>
      <c r="B89" s="19" t="s">
        <v>135</v>
      </c>
      <c r="C89" s="19">
        <v>180593</v>
      </c>
      <c r="D89" s="19" t="s">
        <v>140</v>
      </c>
      <c r="E89" s="1" t="s">
        <v>317</v>
      </c>
    </row>
    <row r="90" spans="1:5" ht="12.75">
      <c r="A90" s="10" t="s">
        <v>262</v>
      </c>
      <c r="B90" s="19" t="s">
        <v>165</v>
      </c>
      <c r="C90" s="19">
        <v>151192</v>
      </c>
      <c r="D90" s="19" t="s">
        <v>160</v>
      </c>
      <c r="E90" s="1" t="s">
        <v>316</v>
      </c>
    </row>
    <row r="91" spans="1:5" ht="12.75">
      <c r="A91" s="10" t="s">
        <v>263</v>
      </c>
      <c r="B91" s="19" t="s">
        <v>154</v>
      </c>
      <c r="C91" s="19">
        <v>100992</v>
      </c>
      <c r="D91" s="19" t="s">
        <v>159</v>
      </c>
      <c r="E91" s="1" t="s">
        <v>307</v>
      </c>
    </row>
    <row r="92" spans="1:5" ht="12.75">
      <c r="A92" s="10" t="s">
        <v>318</v>
      </c>
      <c r="B92" s="19" t="s">
        <v>146</v>
      </c>
      <c r="C92" s="19">
        <v>260992</v>
      </c>
      <c r="D92" s="19" t="s">
        <v>128</v>
      </c>
      <c r="E92" s="1" t="s">
        <v>314</v>
      </c>
    </row>
    <row r="93" spans="1:5" ht="12.75">
      <c r="A93" s="10" t="s">
        <v>319</v>
      </c>
      <c r="B93" s="19" t="s">
        <v>155</v>
      </c>
      <c r="C93" s="19">
        <v>230993</v>
      </c>
      <c r="D93" s="19" t="s">
        <v>159</v>
      </c>
      <c r="E93" s="1" t="s">
        <v>311</v>
      </c>
    </row>
    <row r="94" spans="1:5" ht="12.75">
      <c r="A94" s="10" t="s">
        <v>320</v>
      </c>
      <c r="B94" s="19" t="s">
        <v>164</v>
      </c>
      <c r="C94" s="19">
        <v>70492</v>
      </c>
      <c r="D94" s="19" t="s">
        <v>160</v>
      </c>
      <c r="E94" s="1" t="s">
        <v>312</v>
      </c>
    </row>
    <row r="95" spans="1:5" ht="12.75">
      <c r="A95" s="10" t="s">
        <v>321</v>
      </c>
      <c r="B95" s="19" t="s">
        <v>144</v>
      </c>
      <c r="C95" s="19">
        <v>130693</v>
      </c>
      <c r="D95" s="19" t="s">
        <v>128</v>
      </c>
      <c r="E95" s="1" t="s">
        <v>306</v>
      </c>
    </row>
    <row r="96" spans="1:5" ht="12.75">
      <c r="A96" s="10" t="s">
        <v>322</v>
      </c>
      <c r="B96" s="19" t="s">
        <v>145</v>
      </c>
      <c r="C96" s="19">
        <v>110593</v>
      </c>
      <c r="D96" s="19" t="s">
        <v>128</v>
      </c>
      <c r="E96" s="1" t="s">
        <v>310</v>
      </c>
    </row>
    <row r="97" spans="1:5" ht="12.75">
      <c r="A97" s="10" t="s">
        <v>323</v>
      </c>
      <c r="B97" s="19" t="s">
        <v>156</v>
      </c>
      <c r="C97" s="19">
        <v>100894</v>
      </c>
      <c r="D97" s="19" t="s">
        <v>159</v>
      </c>
      <c r="E97" s="1" t="s">
        <v>315</v>
      </c>
    </row>
    <row r="98" spans="1:4" ht="12.75">
      <c r="A98" s="2" t="s">
        <v>0</v>
      </c>
      <c r="B98" s="19"/>
      <c r="C98" s="19"/>
      <c r="D98" s="19"/>
    </row>
    <row r="99" spans="1:4" ht="12.75">
      <c r="A99" s="4" t="s">
        <v>444</v>
      </c>
      <c r="B99" s="4"/>
      <c r="C99" s="19"/>
      <c r="D99" s="19"/>
    </row>
    <row r="100" spans="1:5" ht="12.75">
      <c r="A100" s="12" t="s">
        <v>258</v>
      </c>
      <c r="B100" s="19" t="s">
        <v>190</v>
      </c>
      <c r="C100" s="19">
        <v>211092</v>
      </c>
      <c r="D100" s="19" t="s">
        <v>240</v>
      </c>
      <c r="E100" s="1" t="s">
        <v>456</v>
      </c>
    </row>
    <row r="101" spans="1:5" ht="12.75">
      <c r="A101" s="12" t="s">
        <v>259</v>
      </c>
      <c r="B101" s="19" t="s">
        <v>234</v>
      </c>
      <c r="C101" s="19">
        <v>70792</v>
      </c>
      <c r="D101" s="19" t="s">
        <v>239</v>
      </c>
      <c r="E101" s="1" t="s">
        <v>446</v>
      </c>
    </row>
    <row r="102" spans="1:5" ht="12.75">
      <c r="A102" s="12" t="s">
        <v>260</v>
      </c>
      <c r="B102" s="19" t="s">
        <v>130</v>
      </c>
      <c r="C102" s="19">
        <v>110892</v>
      </c>
      <c r="D102" s="19" t="s">
        <v>140</v>
      </c>
      <c r="E102" s="1" t="s">
        <v>459</v>
      </c>
    </row>
    <row r="103" spans="1:5" ht="12.75">
      <c r="A103" s="12" t="s">
        <v>261</v>
      </c>
      <c r="B103" s="19" t="s">
        <v>168</v>
      </c>
      <c r="C103" s="19">
        <v>240693</v>
      </c>
      <c r="D103" s="19" t="s">
        <v>160</v>
      </c>
      <c r="E103" s="1" t="s">
        <v>14</v>
      </c>
    </row>
    <row r="104" spans="1:5" ht="12.75">
      <c r="A104" s="12" t="s">
        <v>262</v>
      </c>
      <c r="B104" s="19" t="s">
        <v>143</v>
      </c>
      <c r="C104" s="19">
        <v>290493</v>
      </c>
      <c r="D104" s="19" t="s">
        <v>128</v>
      </c>
      <c r="E104" s="1" t="s">
        <v>460</v>
      </c>
    </row>
    <row r="105" spans="1:5" ht="12.75">
      <c r="A105" s="12" t="s">
        <v>263</v>
      </c>
      <c r="B105" s="19" t="s">
        <v>235</v>
      </c>
      <c r="C105" s="19">
        <v>20792</v>
      </c>
      <c r="D105" s="19" t="s">
        <v>239</v>
      </c>
      <c r="E105" s="1" t="s">
        <v>455</v>
      </c>
    </row>
    <row r="106" spans="1:5" ht="12.75">
      <c r="A106" s="12" t="s">
        <v>318</v>
      </c>
      <c r="B106" s="19" t="s">
        <v>229</v>
      </c>
      <c r="C106" s="19">
        <v>230993</v>
      </c>
      <c r="D106" s="19" t="s">
        <v>239</v>
      </c>
      <c r="E106" s="1" t="s">
        <v>451</v>
      </c>
    </row>
    <row r="107" spans="1:5" ht="12.75">
      <c r="A107" s="12" t="s">
        <v>319</v>
      </c>
      <c r="B107" s="19" t="s">
        <v>138</v>
      </c>
      <c r="C107" s="19">
        <v>270493</v>
      </c>
      <c r="D107" s="19" t="s">
        <v>140</v>
      </c>
      <c r="E107" s="1" t="s">
        <v>464</v>
      </c>
    </row>
    <row r="108" spans="1:5" ht="12.75">
      <c r="A108" s="12" t="s">
        <v>320</v>
      </c>
      <c r="B108" s="19" t="s">
        <v>149</v>
      </c>
      <c r="C108" s="19">
        <v>240992</v>
      </c>
      <c r="D108" s="19" t="s">
        <v>128</v>
      </c>
      <c r="E108" s="1" t="s">
        <v>461</v>
      </c>
    </row>
    <row r="109" spans="1:5" ht="12.75">
      <c r="A109" s="12" t="s">
        <v>321</v>
      </c>
      <c r="B109" s="19" t="s">
        <v>166</v>
      </c>
      <c r="C109" s="19">
        <v>130493</v>
      </c>
      <c r="D109" s="19" t="s">
        <v>160</v>
      </c>
      <c r="E109" s="1" t="s">
        <v>408</v>
      </c>
    </row>
    <row r="110" spans="1:5" ht="12.75">
      <c r="A110" s="12" t="s">
        <v>322</v>
      </c>
      <c r="B110" s="19" t="s">
        <v>219</v>
      </c>
      <c r="C110" s="19">
        <v>170294</v>
      </c>
      <c r="D110" s="19" t="s">
        <v>226</v>
      </c>
      <c r="E110" s="1" t="s">
        <v>454</v>
      </c>
    </row>
    <row r="111" spans="1:5" ht="12.75">
      <c r="A111" s="12" t="s">
        <v>323</v>
      </c>
      <c r="B111" s="19" t="s">
        <v>136</v>
      </c>
      <c r="C111" s="19">
        <v>71093</v>
      </c>
      <c r="D111" s="19" t="s">
        <v>140</v>
      </c>
      <c r="E111" s="1" t="s">
        <v>454</v>
      </c>
    </row>
    <row r="112" spans="1:5" ht="12.75">
      <c r="A112" s="12" t="s">
        <v>324</v>
      </c>
      <c r="B112" s="19" t="s">
        <v>191</v>
      </c>
      <c r="C112" s="19">
        <v>180993</v>
      </c>
      <c r="D112" s="19" t="s">
        <v>240</v>
      </c>
      <c r="E112" s="1" t="s">
        <v>452</v>
      </c>
    </row>
    <row r="113" spans="1:5" ht="12.75">
      <c r="A113" s="12" t="s">
        <v>325</v>
      </c>
      <c r="B113" s="19" t="s">
        <v>158</v>
      </c>
      <c r="C113" s="19">
        <v>170494</v>
      </c>
      <c r="D113" s="19" t="s">
        <v>159</v>
      </c>
      <c r="E113" s="1" t="s">
        <v>466</v>
      </c>
    </row>
    <row r="114" spans="1:5" ht="12.75">
      <c r="A114" s="12" t="s">
        <v>326</v>
      </c>
      <c r="B114" s="19" t="s">
        <v>150</v>
      </c>
      <c r="C114" s="19">
        <v>200792</v>
      </c>
      <c r="D114" s="19" t="s">
        <v>128</v>
      </c>
      <c r="E114" s="1" t="s">
        <v>465</v>
      </c>
    </row>
    <row r="115" spans="1:5" ht="12.75">
      <c r="A115" s="12" t="s">
        <v>327</v>
      </c>
      <c r="B115" s="19" t="s">
        <v>155</v>
      </c>
      <c r="C115" s="19">
        <v>100893</v>
      </c>
      <c r="D115" s="19" t="s">
        <v>159</v>
      </c>
      <c r="E115" s="1" t="s">
        <v>462</v>
      </c>
    </row>
    <row r="116" spans="1:5" ht="12.75">
      <c r="A116" s="12" t="s">
        <v>328</v>
      </c>
      <c r="B116" s="19" t="s">
        <v>217</v>
      </c>
      <c r="C116" s="19">
        <v>311092</v>
      </c>
      <c r="D116" s="19" t="s">
        <v>226</v>
      </c>
      <c r="E116" s="1" t="s">
        <v>445</v>
      </c>
    </row>
    <row r="117" spans="1:5" ht="12.75">
      <c r="A117" s="12" t="s">
        <v>329</v>
      </c>
      <c r="B117" s="19" t="s">
        <v>171</v>
      </c>
      <c r="C117" s="19">
        <v>100893</v>
      </c>
      <c r="D117" s="19" t="s">
        <v>159</v>
      </c>
      <c r="E117" s="1" t="s">
        <v>398</v>
      </c>
    </row>
    <row r="118" spans="1:5" ht="12.75">
      <c r="A118" s="12" t="s">
        <v>330</v>
      </c>
      <c r="B118" s="19" t="s">
        <v>211</v>
      </c>
      <c r="C118" s="19">
        <v>80594</v>
      </c>
      <c r="D118" s="19" t="s">
        <v>216</v>
      </c>
      <c r="E118" s="1" t="s">
        <v>449</v>
      </c>
    </row>
    <row r="119" spans="1:5" ht="12.75">
      <c r="A119" s="12" t="s">
        <v>331</v>
      </c>
      <c r="B119" s="19" t="s">
        <v>205</v>
      </c>
      <c r="C119" s="19">
        <v>181192</v>
      </c>
      <c r="D119" s="19" t="s">
        <v>206</v>
      </c>
      <c r="E119" s="1" t="s">
        <v>457</v>
      </c>
    </row>
    <row r="120" spans="1:5" ht="12.75">
      <c r="A120" s="12" t="s">
        <v>332</v>
      </c>
      <c r="B120" s="19" t="s">
        <v>222</v>
      </c>
      <c r="C120" s="19">
        <v>50193</v>
      </c>
      <c r="D120" s="19" t="s">
        <v>226</v>
      </c>
      <c r="E120" s="1" t="s">
        <v>450</v>
      </c>
    </row>
    <row r="121" spans="1:5" ht="12.75">
      <c r="A121" s="12" t="s">
        <v>333</v>
      </c>
      <c r="B121" s="19" t="s">
        <v>203</v>
      </c>
      <c r="C121" s="19">
        <v>261193</v>
      </c>
      <c r="D121" s="19" t="s">
        <v>206</v>
      </c>
      <c r="E121" s="1" t="s">
        <v>450</v>
      </c>
    </row>
    <row r="122" spans="1:5" ht="12.75">
      <c r="A122" s="12" t="s">
        <v>334</v>
      </c>
      <c r="B122" s="19" t="s">
        <v>197</v>
      </c>
      <c r="C122" s="19">
        <v>240195</v>
      </c>
      <c r="D122" s="19" t="s">
        <v>240</v>
      </c>
      <c r="E122" s="1" t="s">
        <v>447</v>
      </c>
    </row>
    <row r="123" spans="1:5" ht="12.75">
      <c r="A123" s="12" t="s">
        <v>335</v>
      </c>
      <c r="B123" s="19" t="s">
        <v>164</v>
      </c>
      <c r="C123" s="19">
        <v>70494</v>
      </c>
      <c r="D123" s="19" t="s">
        <v>160</v>
      </c>
      <c r="E123" s="1" t="s">
        <v>463</v>
      </c>
    </row>
    <row r="124" spans="1:5" ht="12.75">
      <c r="A124" s="12" t="s">
        <v>336</v>
      </c>
      <c r="B124" s="19" t="s">
        <v>209</v>
      </c>
      <c r="C124" s="19">
        <v>190394</v>
      </c>
      <c r="D124" s="19" t="s">
        <v>216</v>
      </c>
      <c r="E124" s="1" t="s">
        <v>458</v>
      </c>
    </row>
    <row r="125" spans="1:5" ht="12.75">
      <c r="A125" s="12" t="s">
        <v>337</v>
      </c>
      <c r="B125" s="19" t="s">
        <v>202</v>
      </c>
      <c r="C125" s="19">
        <v>250693</v>
      </c>
      <c r="D125" s="19" t="s">
        <v>206</v>
      </c>
      <c r="E125" s="1" t="s">
        <v>448</v>
      </c>
    </row>
    <row r="126" spans="1:5" ht="12.75">
      <c r="A126" s="12" t="s">
        <v>338</v>
      </c>
      <c r="B126" s="19" t="s">
        <v>212</v>
      </c>
      <c r="C126" s="19">
        <v>80594</v>
      </c>
      <c r="D126" s="19" t="s">
        <v>216</v>
      </c>
      <c r="E126" s="1" t="s">
        <v>453</v>
      </c>
    </row>
    <row r="128" spans="1:2" ht="12.75">
      <c r="A128" s="4" t="s">
        <v>467</v>
      </c>
      <c r="B128" s="4"/>
    </row>
    <row r="129" spans="1:5" ht="12.75">
      <c r="A129" s="23"/>
      <c r="B129" s="19" t="s">
        <v>152</v>
      </c>
      <c r="C129" s="19">
        <v>240993</v>
      </c>
      <c r="D129" s="19" t="s">
        <v>159</v>
      </c>
      <c r="E129" s="1" t="s">
        <v>910</v>
      </c>
    </row>
    <row r="130" spans="1:5" ht="12.75">
      <c r="A130" s="23"/>
      <c r="B130" s="19" t="s">
        <v>235</v>
      </c>
      <c r="C130" s="19">
        <v>20792</v>
      </c>
      <c r="D130" s="19" t="s">
        <v>239</v>
      </c>
      <c r="E130" s="1" t="s">
        <v>909</v>
      </c>
    </row>
    <row r="131" spans="1:5" ht="12.75">
      <c r="A131" s="23"/>
      <c r="B131" s="19" t="s">
        <v>233</v>
      </c>
      <c r="C131" s="19">
        <v>170993</v>
      </c>
      <c r="D131" s="19" t="s">
        <v>239</v>
      </c>
      <c r="E131" s="1" t="s">
        <v>471</v>
      </c>
    </row>
    <row r="132" spans="1:5" ht="12.75">
      <c r="A132" s="23"/>
      <c r="B132" s="19" t="s">
        <v>131</v>
      </c>
      <c r="C132" s="19">
        <v>220693</v>
      </c>
      <c r="D132" s="19" t="s">
        <v>140</v>
      </c>
      <c r="E132" s="1" t="s">
        <v>473</v>
      </c>
    </row>
    <row r="133" spans="1:5" ht="12.75">
      <c r="A133" s="23"/>
      <c r="B133" s="19" t="s">
        <v>167</v>
      </c>
      <c r="C133" s="19">
        <v>80993</v>
      </c>
      <c r="D133" s="19" t="s">
        <v>160</v>
      </c>
      <c r="E133" s="1" t="s">
        <v>473</v>
      </c>
    </row>
    <row r="134" spans="1:5" ht="12.75">
      <c r="A134" s="23"/>
      <c r="B134" s="19" t="s">
        <v>170</v>
      </c>
      <c r="C134" s="19">
        <v>220693</v>
      </c>
      <c r="D134" s="19" t="s">
        <v>140</v>
      </c>
      <c r="E134" s="1" t="s">
        <v>473</v>
      </c>
    </row>
    <row r="135" spans="1:5" ht="12.75">
      <c r="A135" s="23"/>
      <c r="B135" s="19" t="s">
        <v>234</v>
      </c>
      <c r="C135" s="19">
        <v>70792</v>
      </c>
      <c r="D135" s="19" t="s">
        <v>239</v>
      </c>
      <c r="E135" s="1" t="s">
        <v>472</v>
      </c>
    </row>
    <row r="136" spans="1:5" ht="12.75">
      <c r="A136" s="23"/>
      <c r="B136" s="19" t="s">
        <v>145</v>
      </c>
      <c r="C136" s="19">
        <v>110593</v>
      </c>
      <c r="D136" s="19" t="s">
        <v>128</v>
      </c>
      <c r="E136" s="1" t="s">
        <v>472</v>
      </c>
    </row>
    <row r="137" spans="1:5" ht="12.75">
      <c r="A137" s="23"/>
      <c r="B137" s="19" t="s">
        <v>137</v>
      </c>
      <c r="C137" s="19">
        <v>20193</v>
      </c>
      <c r="D137" s="19" t="s">
        <v>140</v>
      </c>
      <c r="E137" s="1" t="s">
        <v>472</v>
      </c>
    </row>
    <row r="138" spans="1:5" ht="12.75">
      <c r="A138" s="23"/>
      <c r="B138" s="19" t="s">
        <v>210</v>
      </c>
      <c r="C138" s="19">
        <v>280992</v>
      </c>
      <c r="D138" s="19" t="s">
        <v>216</v>
      </c>
      <c r="E138" s="1" t="s">
        <v>475</v>
      </c>
    </row>
    <row r="139" spans="1:5" ht="12.75">
      <c r="A139" s="23"/>
      <c r="B139" s="19" t="s">
        <v>201</v>
      </c>
      <c r="C139" s="19">
        <v>231092</v>
      </c>
      <c r="D139" s="19" t="s">
        <v>206</v>
      </c>
      <c r="E139" s="1" t="s">
        <v>475</v>
      </c>
    </row>
    <row r="140" spans="1:5" ht="12.75">
      <c r="A140" s="23"/>
      <c r="B140" s="19" t="s">
        <v>192</v>
      </c>
      <c r="C140" s="19">
        <v>120393</v>
      </c>
      <c r="D140" s="19" t="s">
        <v>240</v>
      </c>
      <c r="E140" s="1" t="s">
        <v>475</v>
      </c>
    </row>
    <row r="141" spans="1:5" ht="12.75">
      <c r="A141" s="23"/>
      <c r="B141" s="19" t="s">
        <v>147</v>
      </c>
      <c r="C141" s="19">
        <v>240693</v>
      </c>
      <c r="D141" s="19" t="s">
        <v>128</v>
      </c>
      <c r="E141" s="1" t="s">
        <v>475</v>
      </c>
    </row>
    <row r="142" spans="1:5" ht="12.75">
      <c r="A142" s="23"/>
      <c r="B142" s="19" t="s">
        <v>153</v>
      </c>
      <c r="C142" s="19">
        <v>393</v>
      </c>
      <c r="D142" s="19" t="s">
        <v>159</v>
      </c>
      <c r="E142" s="1" t="s">
        <v>475</v>
      </c>
    </row>
    <row r="143" spans="1:5" ht="12.75">
      <c r="A143" s="23"/>
      <c r="B143" s="19" t="s">
        <v>211</v>
      </c>
      <c r="C143" s="19">
        <v>80793</v>
      </c>
      <c r="D143" s="19" t="s">
        <v>216</v>
      </c>
      <c r="E143" s="1" t="s">
        <v>468</v>
      </c>
    </row>
    <row r="144" spans="1:5" ht="12.75">
      <c r="A144" s="23"/>
      <c r="B144" s="19" t="s">
        <v>196</v>
      </c>
      <c r="C144" s="19">
        <v>110393</v>
      </c>
      <c r="D144" s="19" t="s">
        <v>240</v>
      </c>
      <c r="E144" s="1" t="s">
        <v>468</v>
      </c>
    </row>
    <row r="145" spans="1:5" ht="12.75">
      <c r="A145" s="23"/>
      <c r="B145" s="19" t="s">
        <v>166</v>
      </c>
      <c r="C145" s="19">
        <v>130493</v>
      </c>
      <c r="D145" s="19" t="s">
        <v>160</v>
      </c>
      <c r="E145" s="1" t="s">
        <v>468</v>
      </c>
    </row>
    <row r="146" spans="1:5" ht="12.75">
      <c r="A146" s="23"/>
      <c r="B146" s="19" t="s">
        <v>162</v>
      </c>
      <c r="C146" s="19">
        <v>200194</v>
      </c>
      <c r="D146" s="19" t="s">
        <v>160</v>
      </c>
      <c r="E146" s="1" t="s">
        <v>468</v>
      </c>
    </row>
    <row r="147" spans="1:5" ht="12.75">
      <c r="A147" s="23"/>
      <c r="B147" s="19" t="s">
        <v>148</v>
      </c>
      <c r="C147" s="19">
        <v>81192</v>
      </c>
      <c r="D147" s="19" t="s">
        <v>128</v>
      </c>
      <c r="E147" s="1" t="s">
        <v>468</v>
      </c>
    </row>
    <row r="148" spans="1:5" ht="12.75">
      <c r="A148" s="23"/>
      <c r="B148" s="19" t="s">
        <v>220</v>
      </c>
      <c r="C148" s="19">
        <v>0</v>
      </c>
      <c r="D148" s="19" t="s">
        <v>226</v>
      </c>
      <c r="E148" s="1" t="s">
        <v>908</v>
      </c>
    </row>
    <row r="149" spans="1:5" ht="12.75">
      <c r="A149" s="23"/>
      <c r="B149" s="19" t="s">
        <v>222</v>
      </c>
      <c r="C149" s="19">
        <v>0</v>
      </c>
      <c r="D149" s="19" t="s">
        <v>226</v>
      </c>
      <c r="E149" s="1" t="s">
        <v>908</v>
      </c>
    </row>
    <row r="150" spans="1:5" ht="12.75">
      <c r="A150" s="23"/>
      <c r="B150" s="19" t="s">
        <v>204</v>
      </c>
      <c r="C150" s="19">
        <v>90294</v>
      </c>
      <c r="D150" s="19" t="s">
        <v>206</v>
      </c>
      <c r="E150" s="1" t="s">
        <v>908</v>
      </c>
    </row>
    <row r="151" spans="1:5" ht="12.75">
      <c r="A151" s="23"/>
      <c r="B151" s="19" t="s">
        <v>195</v>
      </c>
      <c r="C151" s="19">
        <v>120393</v>
      </c>
      <c r="D151" s="19" t="s">
        <v>240</v>
      </c>
      <c r="E151" s="1" t="s">
        <v>16</v>
      </c>
    </row>
    <row r="152" spans="1:5" ht="12.75">
      <c r="A152" s="23"/>
      <c r="B152" s="19" t="s">
        <v>221</v>
      </c>
      <c r="C152" s="19">
        <v>0</v>
      </c>
      <c r="D152" s="19" t="s">
        <v>226</v>
      </c>
      <c r="E152" s="1" t="s">
        <v>16</v>
      </c>
    </row>
    <row r="153" spans="1:5" ht="12.75">
      <c r="A153" s="23"/>
      <c r="B153" s="19" t="s">
        <v>212</v>
      </c>
      <c r="C153" s="19">
        <v>80594</v>
      </c>
      <c r="D153" s="19" t="s">
        <v>216</v>
      </c>
      <c r="E153" s="1" t="s">
        <v>16</v>
      </c>
    </row>
    <row r="155" spans="1:2" ht="12.75">
      <c r="A155" s="4" t="s">
        <v>911</v>
      </c>
      <c r="B155" s="4"/>
    </row>
    <row r="156" spans="2:6" ht="12.75">
      <c r="B156" s="19" t="s">
        <v>190</v>
      </c>
      <c r="C156" s="19">
        <v>0</v>
      </c>
      <c r="D156" s="19" t="s">
        <v>240</v>
      </c>
      <c r="E156" s="21" t="s">
        <v>27</v>
      </c>
      <c r="F156" s="21" t="s">
        <v>918</v>
      </c>
    </row>
    <row r="157" spans="2:5" ht="12.75">
      <c r="B157" s="19" t="s">
        <v>191</v>
      </c>
      <c r="C157" s="19">
        <v>0</v>
      </c>
      <c r="D157" s="19"/>
      <c r="E157" s="19"/>
    </row>
    <row r="158" spans="2:5" ht="12.75">
      <c r="B158" s="19" t="s">
        <v>196</v>
      </c>
      <c r="C158" s="19">
        <v>0</v>
      </c>
      <c r="D158" s="19"/>
      <c r="E158" s="19"/>
    </row>
    <row r="159" spans="2:5" ht="12.75">
      <c r="B159" s="19" t="s">
        <v>192</v>
      </c>
      <c r="C159" s="19">
        <v>0</v>
      </c>
      <c r="D159" s="19"/>
      <c r="E159" s="19"/>
    </row>
    <row r="160" spans="2:6" ht="12.75">
      <c r="B160" s="19" t="s">
        <v>200</v>
      </c>
      <c r="C160" s="19">
        <v>20393</v>
      </c>
      <c r="D160" s="19" t="s">
        <v>206</v>
      </c>
      <c r="E160" s="21" t="s">
        <v>27</v>
      </c>
      <c r="F160" s="21" t="s">
        <v>919</v>
      </c>
    </row>
    <row r="161" spans="2:5" ht="12.75">
      <c r="B161" s="19" t="s">
        <v>203</v>
      </c>
      <c r="C161" s="19">
        <v>261193</v>
      </c>
      <c r="D161" s="19"/>
      <c r="E161" s="19"/>
    </row>
    <row r="162" spans="2:5" ht="12.75">
      <c r="B162" s="19" t="s">
        <v>202</v>
      </c>
      <c r="C162" s="19">
        <v>250693</v>
      </c>
      <c r="D162" s="19"/>
      <c r="E162" s="19"/>
    </row>
    <row r="163" spans="2:5" ht="12.75">
      <c r="B163" s="19" t="s">
        <v>201</v>
      </c>
      <c r="C163" s="19">
        <v>231092</v>
      </c>
      <c r="D163" s="19"/>
      <c r="E163" s="19"/>
    </row>
    <row r="164" spans="2:6" ht="12.75">
      <c r="B164" s="19" t="s">
        <v>210</v>
      </c>
      <c r="C164" s="19">
        <v>280992</v>
      </c>
      <c r="D164" s="19" t="s">
        <v>216</v>
      </c>
      <c r="E164" s="21" t="s">
        <v>27</v>
      </c>
      <c r="F164" s="21" t="s">
        <v>920</v>
      </c>
    </row>
    <row r="165" spans="2:5" ht="12.75">
      <c r="B165" s="19" t="s">
        <v>207</v>
      </c>
      <c r="C165" s="19">
        <v>110594</v>
      </c>
      <c r="D165" s="19"/>
      <c r="E165" s="19"/>
    </row>
    <row r="166" spans="2:5" ht="12.75">
      <c r="B166" s="19" t="s">
        <v>208</v>
      </c>
      <c r="C166" s="19">
        <v>131293</v>
      </c>
      <c r="D166" s="19"/>
      <c r="E166" s="19"/>
    </row>
    <row r="167" spans="2:5" ht="12.75">
      <c r="B167" s="19" t="s">
        <v>211</v>
      </c>
      <c r="C167" s="19">
        <v>80793</v>
      </c>
      <c r="D167" s="19"/>
      <c r="E167" s="19"/>
    </row>
    <row r="168" spans="2:6" ht="12.75">
      <c r="B168" s="19" t="s">
        <v>217</v>
      </c>
      <c r="C168" s="19">
        <v>0</v>
      </c>
      <c r="D168" s="19" t="s">
        <v>226</v>
      </c>
      <c r="E168" s="21" t="s">
        <v>27</v>
      </c>
      <c r="F168" s="21" t="s">
        <v>864</v>
      </c>
    </row>
    <row r="169" spans="2:5" ht="12.75">
      <c r="B169" s="19" t="s">
        <v>218</v>
      </c>
      <c r="C169" s="19">
        <v>0</v>
      </c>
      <c r="D169" s="19"/>
      <c r="E169" s="19"/>
    </row>
    <row r="170" spans="2:5" ht="12.75">
      <c r="B170" s="19" t="s">
        <v>220</v>
      </c>
      <c r="C170" s="19">
        <v>0</v>
      </c>
      <c r="D170" s="19"/>
      <c r="E170" s="19"/>
    </row>
    <row r="171" spans="2:5" ht="12.75">
      <c r="B171" s="19" t="s">
        <v>219</v>
      </c>
      <c r="C171" s="19">
        <v>0</v>
      </c>
      <c r="D171" s="19"/>
      <c r="E171" s="19"/>
    </row>
    <row r="172" spans="2:6" ht="12.75">
      <c r="B172" s="19" t="s">
        <v>228</v>
      </c>
      <c r="C172" s="19">
        <v>0</v>
      </c>
      <c r="D172" s="19" t="s">
        <v>239</v>
      </c>
      <c r="E172" s="21" t="s">
        <v>27</v>
      </c>
      <c r="F172" s="21" t="s">
        <v>921</v>
      </c>
    </row>
    <row r="173" spans="2:5" ht="12.75">
      <c r="B173" s="19" t="s">
        <v>229</v>
      </c>
      <c r="C173" s="19">
        <v>0</v>
      </c>
      <c r="D173" s="21"/>
      <c r="E173" s="21"/>
    </row>
    <row r="174" spans="2:5" ht="12.75">
      <c r="B174" s="19" t="s">
        <v>227</v>
      </c>
      <c r="C174" s="19">
        <v>0</v>
      </c>
      <c r="D174" s="21"/>
      <c r="E174" s="21"/>
    </row>
    <row r="175" spans="2:5" ht="12.75">
      <c r="B175" s="19" t="s">
        <v>234</v>
      </c>
      <c r="C175" s="19">
        <v>0</v>
      </c>
      <c r="D175" s="21"/>
      <c r="E175" s="21"/>
    </row>
    <row r="176" spans="2:5" ht="12.75">
      <c r="B176" s="19"/>
      <c r="C176" s="19"/>
      <c r="D176" s="21"/>
      <c r="E176" s="21"/>
    </row>
    <row r="177" spans="1:2" ht="12.75">
      <c r="A177" s="4" t="s">
        <v>922</v>
      </c>
      <c r="B177" s="4"/>
    </row>
    <row r="178" spans="2:6" ht="12.75">
      <c r="B178" s="19" t="s">
        <v>132</v>
      </c>
      <c r="C178" s="19">
        <v>0</v>
      </c>
      <c r="D178" s="19" t="s">
        <v>140</v>
      </c>
      <c r="E178" s="21" t="s">
        <v>27</v>
      </c>
      <c r="F178" s="21" t="s">
        <v>912</v>
      </c>
    </row>
    <row r="179" spans="2:6" ht="12.75">
      <c r="B179" s="19" t="s">
        <v>131</v>
      </c>
      <c r="C179" s="19">
        <v>0</v>
      </c>
      <c r="D179" s="19"/>
      <c r="E179" s="19"/>
      <c r="F179" s="21"/>
    </row>
    <row r="180" spans="2:6" ht="12.75">
      <c r="B180" s="19" t="s">
        <v>130</v>
      </c>
      <c r="C180" s="19">
        <v>0</v>
      </c>
      <c r="D180" s="19"/>
      <c r="E180" s="19"/>
      <c r="F180" s="21"/>
    </row>
    <row r="181" spans="2:6" ht="12.75">
      <c r="B181" s="19" t="s">
        <v>141</v>
      </c>
      <c r="C181" s="19">
        <v>0</v>
      </c>
      <c r="D181" s="19"/>
      <c r="E181" s="19"/>
      <c r="F181" s="21"/>
    </row>
    <row r="182" spans="2:6" ht="12.75">
      <c r="B182" s="19" t="s">
        <v>144</v>
      </c>
      <c r="C182" s="19">
        <v>0</v>
      </c>
      <c r="D182" s="19" t="s">
        <v>128</v>
      </c>
      <c r="E182" s="21" t="s">
        <v>27</v>
      </c>
      <c r="F182" s="21" t="s">
        <v>913</v>
      </c>
    </row>
    <row r="183" spans="2:6" ht="12.75">
      <c r="B183" s="19" t="s">
        <v>145</v>
      </c>
      <c r="C183" s="19">
        <v>0</v>
      </c>
      <c r="D183" s="19"/>
      <c r="E183" s="19"/>
      <c r="F183" s="21"/>
    </row>
    <row r="184" spans="2:6" ht="12.75">
      <c r="B184" s="19" t="s">
        <v>143</v>
      </c>
      <c r="C184" s="19">
        <v>0</v>
      </c>
      <c r="D184" s="19"/>
      <c r="E184" s="19"/>
      <c r="F184" s="21"/>
    </row>
    <row r="185" spans="2:6" ht="12.75">
      <c r="B185" s="19" t="s">
        <v>142</v>
      </c>
      <c r="C185" s="19">
        <v>0</v>
      </c>
      <c r="D185" s="19"/>
      <c r="E185" s="19"/>
      <c r="F185" s="21"/>
    </row>
    <row r="186" spans="2:6" ht="12.75">
      <c r="B186" s="19" t="s">
        <v>152</v>
      </c>
      <c r="C186" s="19">
        <v>0</v>
      </c>
      <c r="D186" s="19" t="s">
        <v>159</v>
      </c>
      <c r="E186" s="21" t="s">
        <v>27</v>
      </c>
      <c r="F186" s="21" t="s">
        <v>890</v>
      </c>
    </row>
    <row r="187" spans="2:6" ht="12.75">
      <c r="B187" s="19" t="s">
        <v>154</v>
      </c>
      <c r="C187" s="19">
        <v>0</v>
      </c>
      <c r="D187" s="19"/>
      <c r="E187" s="19"/>
      <c r="F187" s="21"/>
    </row>
    <row r="188" spans="2:6" ht="12.75">
      <c r="B188" s="19" t="s">
        <v>153</v>
      </c>
      <c r="C188" s="19">
        <v>0</v>
      </c>
      <c r="D188" s="19"/>
      <c r="E188" s="19"/>
      <c r="F188" s="21"/>
    </row>
    <row r="189" spans="2:6" ht="12.75">
      <c r="B189" s="19" t="s">
        <v>158</v>
      </c>
      <c r="C189" s="19">
        <v>0</v>
      </c>
      <c r="D189" s="19"/>
      <c r="E189" s="19"/>
      <c r="F189" s="21"/>
    </row>
    <row r="190" spans="2:6" ht="12.75">
      <c r="B190" s="19" t="s">
        <v>161</v>
      </c>
      <c r="C190" s="19">
        <v>0</v>
      </c>
      <c r="D190" s="19" t="s">
        <v>160</v>
      </c>
      <c r="E190" s="21" t="s">
        <v>27</v>
      </c>
      <c r="F190" s="21" t="s">
        <v>914</v>
      </c>
    </row>
    <row r="191" spans="2:6" ht="12.75">
      <c r="B191" s="19" t="s">
        <v>166</v>
      </c>
      <c r="C191" s="19">
        <v>0</v>
      </c>
      <c r="D191" s="19"/>
      <c r="E191" s="19"/>
      <c r="F191" s="21"/>
    </row>
    <row r="192" spans="2:6" ht="12.75">
      <c r="B192" s="19" t="s">
        <v>168</v>
      </c>
      <c r="C192" s="19">
        <v>0</v>
      </c>
      <c r="D192" s="19"/>
      <c r="E192" s="19"/>
      <c r="F192" s="21"/>
    </row>
    <row r="193" spans="2:6" ht="12.75">
      <c r="B193" s="19" t="s">
        <v>167</v>
      </c>
      <c r="C193" s="19">
        <v>0</v>
      </c>
      <c r="D193" s="19"/>
      <c r="E193" s="19"/>
      <c r="F193" s="21"/>
    </row>
    <row r="194" spans="1:2" ht="12.75">
      <c r="A194" s="4" t="s">
        <v>923</v>
      </c>
      <c r="B194" s="4"/>
    </row>
    <row r="195" spans="2:6" ht="12.75">
      <c r="B195" s="19" t="s">
        <v>155</v>
      </c>
      <c r="C195" s="19">
        <v>0</v>
      </c>
      <c r="D195" s="19" t="s">
        <v>159</v>
      </c>
      <c r="E195" s="22" t="s">
        <v>28</v>
      </c>
      <c r="F195" s="21" t="s">
        <v>915</v>
      </c>
    </row>
    <row r="196" spans="2:6" ht="12.75">
      <c r="B196" s="19" t="s">
        <v>156</v>
      </c>
      <c r="C196" s="19">
        <v>0</v>
      </c>
      <c r="D196" s="21"/>
      <c r="E196" s="21"/>
      <c r="F196" s="21"/>
    </row>
    <row r="197" spans="2:6" ht="12.75">
      <c r="B197" s="19" t="s">
        <v>171</v>
      </c>
      <c r="C197" s="19">
        <v>0</v>
      </c>
      <c r="D197" s="21"/>
      <c r="E197" s="21"/>
      <c r="F197" s="21"/>
    </row>
    <row r="198" spans="2:6" ht="12.75">
      <c r="B198" s="19" t="s">
        <v>157</v>
      </c>
      <c r="C198" s="19">
        <v>0</v>
      </c>
      <c r="D198" s="21"/>
      <c r="E198" s="21"/>
      <c r="F198" s="21"/>
    </row>
    <row r="199" spans="2:6" ht="12.75">
      <c r="B199" s="19" t="s">
        <v>165</v>
      </c>
      <c r="C199" s="19">
        <v>0</v>
      </c>
      <c r="D199" s="19" t="s">
        <v>160</v>
      </c>
      <c r="E199" s="22" t="s">
        <v>28</v>
      </c>
      <c r="F199" s="21" t="s">
        <v>916</v>
      </c>
    </row>
    <row r="200" spans="2:6" ht="12.75">
      <c r="B200" s="19" t="s">
        <v>163</v>
      </c>
      <c r="C200" s="19">
        <v>0</v>
      </c>
      <c r="D200" s="19"/>
      <c r="E200" s="21"/>
      <c r="F200" s="21"/>
    </row>
    <row r="201" spans="2:6" ht="12.75">
      <c r="B201" s="19" t="s">
        <v>164</v>
      </c>
      <c r="C201" s="19">
        <v>0</v>
      </c>
      <c r="D201" s="19"/>
      <c r="E201" s="21"/>
      <c r="F201" s="21"/>
    </row>
    <row r="202" spans="2:6" ht="12.75">
      <c r="B202" s="19" t="s">
        <v>162</v>
      </c>
      <c r="C202" s="19">
        <v>0</v>
      </c>
      <c r="D202" s="19"/>
      <c r="E202" s="21"/>
      <c r="F202" s="21"/>
    </row>
    <row r="203" spans="2:6" ht="12.75">
      <c r="B203" s="19" t="s">
        <v>138</v>
      </c>
      <c r="C203" s="19">
        <v>0</v>
      </c>
      <c r="D203" s="19" t="s">
        <v>140</v>
      </c>
      <c r="E203" s="22" t="s">
        <v>28</v>
      </c>
      <c r="F203" s="21" t="s">
        <v>917</v>
      </c>
    </row>
    <row r="204" spans="2:6" ht="12.75">
      <c r="B204" s="19" t="s">
        <v>139</v>
      </c>
      <c r="C204" s="19">
        <v>0</v>
      </c>
      <c r="D204" s="19"/>
      <c r="E204" s="21"/>
      <c r="F204" s="21"/>
    </row>
    <row r="205" spans="2:6" ht="12.75">
      <c r="B205" s="19" t="s">
        <v>133</v>
      </c>
      <c r="C205" s="19">
        <v>0</v>
      </c>
      <c r="D205" s="19"/>
      <c r="E205" s="21"/>
      <c r="F205" s="21"/>
    </row>
    <row r="206" spans="2:6" ht="12.75">
      <c r="B206" s="19" t="s">
        <v>134</v>
      </c>
      <c r="C206" s="19">
        <v>0</v>
      </c>
      <c r="D206" s="19"/>
      <c r="E206" s="21"/>
      <c r="F206" s="21"/>
    </row>
    <row r="207" spans="2:6" ht="12.75">
      <c r="B207" s="19" t="s">
        <v>221</v>
      </c>
      <c r="C207" s="19">
        <v>0</v>
      </c>
      <c r="D207" s="19" t="s">
        <v>226</v>
      </c>
      <c r="E207" s="22" t="s">
        <v>28</v>
      </c>
      <c r="F207" s="21" t="s">
        <v>869</v>
      </c>
    </row>
    <row r="208" spans="2:5" ht="12.75">
      <c r="B208" s="19" t="s">
        <v>222</v>
      </c>
      <c r="C208" s="19">
        <v>0</v>
      </c>
      <c r="D208" s="19"/>
      <c r="E208" s="21"/>
    </row>
    <row r="209" spans="2:5" ht="12.75">
      <c r="B209" s="19" t="s">
        <v>225</v>
      </c>
      <c r="C209" s="19">
        <v>0</v>
      </c>
      <c r="D209" s="19"/>
      <c r="E209" s="21"/>
    </row>
    <row r="210" spans="2:5" ht="12.75">
      <c r="B210" s="19" t="s">
        <v>224</v>
      </c>
      <c r="C210" s="19">
        <v>0</v>
      </c>
      <c r="D210" s="19"/>
      <c r="E210" s="21"/>
    </row>
    <row r="211" spans="2:6" ht="12.75">
      <c r="B211" s="19" t="s">
        <v>231</v>
      </c>
      <c r="C211" s="19">
        <v>0</v>
      </c>
      <c r="D211" s="19" t="s">
        <v>239</v>
      </c>
      <c r="E211" s="22" t="s">
        <v>28</v>
      </c>
      <c r="F211" s="21" t="s">
        <v>924</v>
      </c>
    </row>
    <row r="212" spans="2:5" ht="12.75">
      <c r="B212" s="19" t="s">
        <v>238</v>
      </c>
      <c r="C212" s="19">
        <v>0</v>
      </c>
      <c r="D212" s="19"/>
      <c r="E212" s="21"/>
    </row>
    <row r="213" spans="2:5" ht="12.75">
      <c r="B213" s="19" t="s">
        <v>237</v>
      </c>
      <c r="C213" s="19">
        <v>0</v>
      </c>
      <c r="D213" s="19"/>
      <c r="E213" s="21"/>
    </row>
    <row r="214" spans="2:5" ht="12.75">
      <c r="B214" s="19" t="s">
        <v>232</v>
      </c>
      <c r="C214" s="19">
        <v>0</v>
      </c>
      <c r="D214" s="19"/>
      <c r="E214" s="21"/>
    </row>
  </sheetData>
  <mergeCells count="8">
    <mergeCell ref="C2:E2"/>
    <mergeCell ref="C3:E3"/>
    <mergeCell ref="C4:D4"/>
    <mergeCell ref="C1:F1"/>
    <mergeCell ref="C7:F7"/>
    <mergeCell ref="C8:F8"/>
    <mergeCell ref="C5:D5"/>
    <mergeCell ref="C6:D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selection activeCell="A7" sqref="A7:IV8"/>
    </sheetView>
  </sheetViews>
  <sheetFormatPr defaultColWidth="9.00390625" defaultRowHeight="12.75"/>
  <cols>
    <col min="1" max="1" width="6.375" style="2" customWidth="1"/>
    <col min="2" max="2" width="21.625" style="2" customWidth="1"/>
    <col min="3" max="3" width="9.125" style="2" customWidth="1"/>
    <col min="4" max="4" width="23.25390625" style="2" customWidth="1"/>
    <col min="5" max="5" width="9.125" style="1" customWidth="1"/>
    <col min="6" max="16384" width="9.125" style="2" customWidth="1"/>
  </cols>
  <sheetData>
    <row r="1" spans="1:6" ht="12.75">
      <c r="A1" s="13"/>
      <c r="B1" s="14" t="s">
        <v>3</v>
      </c>
      <c r="C1" s="28" t="s">
        <v>903</v>
      </c>
      <c r="D1" s="28"/>
      <c r="E1" s="28"/>
      <c r="F1" s="28"/>
    </row>
    <row r="2" spans="1:6" ht="12.75">
      <c r="A2" s="13"/>
      <c r="B2" s="15" t="s">
        <v>4</v>
      </c>
      <c r="C2" s="29" t="s">
        <v>904</v>
      </c>
      <c r="D2" s="29"/>
      <c r="E2" s="29"/>
      <c r="F2" s="16"/>
    </row>
    <row r="3" spans="1:6" ht="12.75">
      <c r="A3" s="13"/>
      <c r="B3" s="15" t="s">
        <v>5</v>
      </c>
      <c r="C3" s="29" t="s">
        <v>2</v>
      </c>
      <c r="D3" s="29"/>
      <c r="E3" s="29"/>
      <c r="F3" s="16"/>
    </row>
    <row r="4" spans="1:6" ht="12.75">
      <c r="A4" s="13"/>
      <c r="B4" s="15" t="s">
        <v>6</v>
      </c>
      <c r="C4" s="30" t="s">
        <v>905</v>
      </c>
      <c r="D4" s="30"/>
      <c r="E4" s="16"/>
      <c r="F4" s="16"/>
    </row>
    <row r="5" spans="1:6" ht="12.75">
      <c r="A5" s="13"/>
      <c r="B5" s="15" t="s">
        <v>7</v>
      </c>
      <c r="C5" s="30" t="s">
        <v>906</v>
      </c>
      <c r="D5" s="30"/>
      <c r="E5" s="16"/>
      <c r="F5" s="16"/>
    </row>
    <row r="6" spans="1:6" ht="12.75">
      <c r="A6" s="13"/>
      <c r="B6" s="15" t="s">
        <v>8</v>
      </c>
      <c r="C6" s="30" t="s">
        <v>907</v>
      </c>
      <c r="D6" s="30"/>
      <c r="E6" s="16"/>
      <c r="F6" s="16"/>
    </row>
    <row r="7" spans="1:6" s="25" customFormat="1" ht="12.75">
      <c r="A7" s="24"/>
      <c r="B7" s="15" t="s">
        <v>943</v>
      </c>
      <c r="C7" s="30" t="s">
        <v>944</v>
      </c>
      <c r="D7" s="30"/>
      <c r="E7" s="30"/>
      <c r="F7" s="30"/>
    </row>
    <row r="8" spans="1:8" s="25" customFormat="1" ht="12.75">
      <c r="A8" s="26"/>
      <c r="B8" s="26"/>
      <c r="C8" s="31" t="s">
        <v>945</v>
      </c>
      <c r="D8" s="31"/>
      <c r="E8" s="31"/>
      <c r="F8" s="31"/>
      <c r="G8" s="26"/>
      <c r="H8" s="26"/>
    </row>
    <row r="9" spans="1:6" ht="12.75">
      <c r="A9" s="4" t="s">
        <v>581</v>
      </c>
      <c r="B9" s="4"/>
      <c r="C9" s="9"/>
      <c r="D9" s="9"/>
      <c r="E9" s="5"/>
      <c r="F9" s="6"/>
    </row>
    <row r="10" spans="1:6" ht="12.75">
      <c r="A10" s="7" t="s">
        <v>258</v>
      </c>
      <c r="B10" s="3" t="s">
        <v>495</v>
      </c>
      <c r="C10" s="3">
        <v>90791</v>
      </c>
      <c r="D10" s="3" t="s">
        <v>514</v>
      </c>
      <c r="E10" s="5" t="s">
        <v>586</v>
      </c>
      <c r="F10" s="6"/>
    </row>
    <row r="11" spans="1:6" ht="12.75">
      <c r="A11" s="7" t="s">
        <v>259</v>
      </c>
      <c r="B11" s="3" t="s">
        <v>515</v>
      </c>
      <c r="C11" s="3">
        <v>20190</v>
      </c>
      <c r="D11" s="3" t="s">
        <v>239</v>
      </c>
      <c r="E11" s="5" t="s">
        <v>588</v>
      </c>
      <c r="F11" s="18"/>
    </row>
    <row r="12" spans="1:6" ht="12.75">
      <c r="A12" s="7" t="s">
        <v>260</v>
      </c>
      <c r="B12" s="3" t="s">
        <v>494</v>
      </c>
      <c r="C12" s="3">
        <v>0</v>
      </c>
      <c r="D12" s="3" t="s">
        <v>483</v>
      </c>
      <c r="E12" s="5" t="s">
        <v>585</v>
      </c>
      <c r="F12" s="18"/>
    </row>
    <row r="13" spans="1:6" ht="12.75">
      <c r="A13" s="7" t="s">
        <v>261</v>
      </c>
      <c r="B13" s="3" t="s">
        <v>504</v>
      </c>
      <c r="C13" s="3">
        <v>151190</v>
      </c>
      <c r="D13" s="3" t="s">
        <v>513</v>
      </c>
      <c r="E13" s="5" t="s">
        <v>587</v>
      </c>
      <c r="F13" s="18"/>
    </row>
    <row r="14" spans="1:6" ht="12.75">
      <c r="A14" s="7" t="s">
        <v>262</v>
      </c>
      <c r="B14" s="3" t="s">
        <v>511</v>
      </c>
      <c r="C14" s="3">
        <v>40890</v>
      </c>
      <c r="D14" s="3" t="s">
        <v>239</v>
      </c>
      <c r="E14" s="1" t="s">
        <v>356</v>
      </c>
      <c r="F14" s="18"/>
    </row>
    <row r="15" spans="1:5" ht="12.75">
      <c r="A15" s="7" t="s">
        <v>263</v>
      </c>
      <c r="B15" s="3" t="s">
        <v>477</v>
      </c>
      <c r="C15" s="3">
        <v>180290</v>
      </c>
      <c r="D15" s="3" t="s">
        <v>240</v>
      </c>
      <c r="E15" s="1" t="s">
        <v>589</v>
      </c>
    </row>
    <row r="16" spans="1:5" ht="12.75">
      <c r="A16" s="7" t="s">
        <v>318</v>
      </c>
      <c r="B16" s="3" t="s">
        <v>484</v>
      </c>
      <c r="C16" s="3">
        <v>0</v>
      </c>
      <c r="D16" s="3" t="s">
        <v>483</v>
      </c>
      <c r="E16" s="1" t="s">
        <v>590</v>
      </c>
    </row>
    <row r="17" spans="1:5" ht="12.75">
      <c r="A17" s="7" t="s">
        <v>319</v>
      </c>
      <c r="B17" s="3" t="s">
        <v>476</v>
      </c>
      <c r="C17" s="3">
        <v>290490</v>
      </c>
      <c r="D17" s="3" t="s">
        <v>240</v>
      </c>
      <c r="E17" s="5" t="s">
        <v>584</v>
      </c>
    </row>
    <row r="18" spans="1:4" ht="12.75">
      <c r="A18" s="4" t="s">
        <v>582</v>
      </c>
      <c r="B18" s="4"/>
      <c r="C18" s="3"/>
      <c r="D18" s="3"/>
    </row>
    <row r="19" spans="1:5" ht="12.75">
      <c r="A19" s="11" t="s">
        <v>258</v>
      </c>
      <c r="B19" s="3" t="s">
        <v>492</v>
      </c>
      <c r="C19" s="3">
        <v>0</v>
      </c>
      <c r="D19" s="3" t="s">
        <v>483</v>
      </c>
      <c r="E19" s="1" t="s">
        <v>595</v>
      </c>
    </row>
    <row r="20" spans="1:5" ht="12.75">
      <c r="A20" s="11" t="s">
        <v>259</v>
      </c>
      <c r="B20" s="3" t="s">
        <v>505</v>
      </c>
      <c r="C20" s="3">
        <v>291190</v>
      </c>
      <c r="D20" s="3" t="s">
        <v>513</v>
      </c>
      <c r="E20" s="1" t="s">
        <v>592</v>
      </c>
    </row>
    <row r="21" spans="1:5" ht="12.75">
      <c r="A21" s="11" t="s">
        <v>260</v>
      </c>
      <c r="B21" s="3" t="s">
        <v>498</v>
      </c>
      <c r="C21" s="3">
        <v>10690</v>
      </c>
      <c r="D21" s="3" t="s">
        <v>514</v>
      </c>
      <c r="E21" s="1" t="s">
        <v>593</v>
      </c>
    </row>
    <row r="22" spans="1:5" ht="12.75">
      <c r="A22" s="11" t="s">
        <v>261</v>
      </c>
      <c r="B22" s="3" t="s">
        <v>516</v>
      </c>
      <c r="C22" s="3">
        <v>61190</v>
      </c>
      <c r="D22" s="3" t="s">
        <v>239</v>
      </c>
      <c r="E22" s="1" t="s">
        <v>589</v>
      </c>
    </row>
    <row r="23" spans="1:5" ht="12.75">
      <c r="A23" s="11" t="s">
        <v>262</v>
      </c>
      <c r="B23" s="3" t="s">
        <v>496</v>
      </c>
      <c r="C23" s="3">
        <v>270191</v>
      </c>
      <c r="D23" s="3" t="s">
        <v>514</v>
      </c>
      <c r="E23" s="1" t="s">
        <v>591</v>
      </c>
    </row>
    <row r="24" spans="1:5" ht="12.75">
      <c r="A24" s="11" t="s">
        <v>263</v>
      </c>
      <c r="B24" s="3" t="s">
        <v>478</v>
      </c>
      <c r="C24" s="3">
        <v>51290</v>
      </c>
      <c r="D24" s="3" t="s">
        <v>240</v>
      </c>
      <c r="E24" s="1" t="s">
        <v>590</v>
      </c>
    </row>
    <row r="25" spans="1:5" ht="12.75">
      <c r="A25" s="11" t="s">
        <v>318</v>
      </c>
      <c r="B25" s="3" t="s">
        <v>506</v>
      </c>
      <c r="C25" s="3">
        <v>240991</v>
      </c>
      <c r="D25" s="3" t="s">
        <v>513</v>
      </c>
      <c r="E25" s="1" t="s">
        <v>594</v>
      </c>
    </row>
    <row r="26" spans="1:4" ht="12.75">
      <c r="A26" s="4" t="s">
        <v>583</v>
      </c>
      <c r="B26" s="4"/>
      <c r="C26" s="3"/>
      <c r="D26" s="3"/>
    </row>
    <row r="27" spans="1:5" ht="12.75">
      <c r="A27" s="11" t="s">
        <v>258</v>
      </c>
      <c r="B27" s="3" t="s">
        <v>558</v>
      </c>
      <c r="C27" s="3">
        <v>180391</v>
      </c>
      <c r="D27" s="3" t="s">
        <v>578</v>
      </c>
      <c r="E27" s="1" t="s">
        <v>588</v>
      </c>
    </row>
    <row r="28" spans="1:5" ht="12.75">
      <c r="A28" s="11" t="s">
        <v>259</v>
      </c>
      <c r="B28" s="3" t="s">
        <v>532</v>
      </c>
      <c r="C28" s="3">
        <v>0</v>
      </c>
      <c r="D28" s="3" t="s">
        <v>226</v>
      </c>
      <c r="E28" s="1" t="s">
        <v>592</v>
      </c>
    </row>
    <row r="29" spans="1:5" ht="12.75">
      <c r="A29" s="11" t="s">
        <v>260</v>
      </c>
      <c r="B29" s="3" t="s">
        <v>540</v>
      </c>
      <c r="C29" s="3">
        <v>290590</v>
      </c>
      <c r="D29" s="3" t="s">
        <v>577</v>
      </c>
      <c r="E29" s="1" t="s">
        <v>601</v>
      </c>
    </row>
    <row r="30" spans="1:5" ht="12.75">
      <c r="A30" s="11" t="s">
        <v>261</v>
      </c>
      <c r="B30" s="2" t="s">
        <v>567</v>
      </c>
      <c r="C30" s="3">
        <v>70391</v>
      </c>
      <c r="D30" s="3" t="s">
        <v>576</v>
      </c>
      <c r="E30" s="1" t="s">
        <v>599</v>
      </c>
    </row>
    <row r="31" spans="1:5" ht="12.75">
      <c r="A31" s="11" t="s">
        <v>262</v>
      </c>
      <c r="B31" s="3" t="s">
        <v>531</v>
      </c>
      <c r="C31" s="3">
        <v>0</v>
      </c>
      <c r="D31" s="3" t="s">
        <v>226</v>
      </c>
      <c r="E31" s="1" t="s">
        <v>597</v>
      </c>
    </row>
    <row r="32" spans="1:5" ht="12.75">
      <c r="A32" s="11" t="s">
        <v>263</v>
      </c>
      <c r="B32" s="2" t="s">
        <v>568</v>
      </c>
      <c r="C32" s="3">
        <v>90191</v>
      </c>
      <c r="D32" s="3" t="s">
        <v>576</v>
      </c>
      <c r="E32" s="1" t="s">
        <v>600</v>
      </c>
    </row>
    <row r="33" spans="1:5" ht="12.75">
      <c r="A33" s="11" t="s">
        <v>318</v>
      </c>
      <c r="B33" s="3" t="s">
        <v>539</v>
      </c>
      <c r="C33" s="3">
        <v>201290</v>
      </c>
      <c r="D33" s="3" t="s">
        <v>577</v>
      </c>
      <c r="E33" s="1" t="s">
        <v>354</v>
      </c>
    </row>
    <row r="34" spans="1:5" ht="12.75">
      <c r="A34" s="11" t="s">
        <v>319</v>
      </c>
      <c r="B34" s="3" t="s">
        <v>548</v>
      </c>
      <c r="C34" s="3">
        <v>10692</v>
      </c>
      <c r="D34" s="3" t="s">
        <v>547</v>
      </c>
      <c r="E34" s="1" t="s">
        <v>598</v>
      </c>
    </row>
    <row r="35" spans="1:4" ht="12.75">
      <c r="A35" s="4" t="s">
        <v>596</v>
      </c>
      <c r="B35" s="4"/>
      <c r="C35" s="3"/>
      <c r="D35" s="3"/>
    </row>
    <row r="36" spans="1:5" ht="12.75">
      <c r="A36" s="11" t="s">
        <v>258</v>
      </c>
      <c r="B36" s="3" t="s">
        <v>559</v>
      </c>
      <c r="C36" s="3">
        <v>180691</v>
      </c>
      <c r="D36" s="3" t="s">
        <v>578</v>
      </c>
      <c r="E36" s="1" t="s">
        <v>602</v>
      </c>
    </row>
    <row r="37" spans="1:5" ht="12.75">
      <c r="A37" s="11" t="s">
        <v>259</v>
      </c>
      <c r="B37" s="3" t="s">
        <v>541</v>
      </c>
      <c r="C37" s="3">
        <v>100991</v>
      </c>
      <c r="D37" s="3" t="s">
        <v>577</v>
      </c>
      <c r="E37" s="1" t="s">
        <v>604</v>
      </c>
    </row>
    <row r="38" spans="1:5" ht="12.75">
      <c r="A38" s="11" t="s">
        <v>260</v>
      </c>
      <c r="B38" s="3" t="s">
        <v>549</v>
      </c>
      <c r="C38" s="3">
        <v>40990</v>
      </c>
      <c r="D38" s="3" t="s">
        <v>547</v>
      </c>
      <c r="E38" s="1" t="s">
        <v>598</v>
      </c>
    </row>
    <row r="39" spans="1:5" ht="12.75">
      <c r="A39" s="11" t="s">
        <v>261</v>
      </c>
      <c r="B39" s="3" t="s">
        <v>560</v>
      </c>
      <c r="C39" s="3">
        <v>191090</v>
      </c>
      <c r="D39" s="3" t="s">
        <v>578</v>
      </c>
      <c r="E39" s="1" t="s">
        <v>590</v>
      </c>
    </row>
    <row r="40" spans="1:5" ht="12.75">
      <c r="A40" s="11" t="s">
        <v>262</v>
      </c>
      <c r="B40" s="3" t="s">
        <v>550</v>
      </c>
      <c r="C40" s="3">
        <v>20791</v>
      </c>
      <c r="D40" s="3" t="s">
        <v>547</v>
      </c>
      <c r="E40" s="1" t="s">
        <v>349</v>
      </c>
    </row>
    <row r="41" spans="1:5" ht="12.75">
      <c r="A41" s="11" t="s">
        <v>263</v>
      </c>
      <c r="B41" s="3" t="s">
        <v>533</v>
      </c>
      <c r="C41" s="3">
        <v>0</v>
      </c>
      <c r="D41" s="3" t="s">
        <v>226</v>
      </c>
      <c r="E41" s="1" t="s">
        <v>344</v>
      </c>
    </row>
    <row r="42" spans="1:5" ht="12.75">
      <c r="A42" s="11" t="s">
        <v>318</v>
      </c>
      <c r="B42" s="2" t="s">
        <v>569</v>
      </c>
      <c r="C42" s="3">
        <v>50990</v>
      </c>
      <c r="D42" s="3" t="s">
        <v>576</v>
      </c>
      <c r="E42" s="1" t="s">
        <v>603</v>
      </c>
    </row>
    <row r="44" spans="1:2" ht="12.75">
      <c r="A44" s="4" t="s">
        <v>687</v>
      </c>
      <c r="B44" s="4"/>
    </row>
    <row r="45" spans="2:5" ht="12.75">
      <c r="B45" s="3" t="s">
        <v>563</v>
      </c>
      <c r="C45" s="3">
        <v>160791</v>
      </c>
      <c r="D45" s="3" t="s">
        <v>578</v>
      </c>
      <c r="E45" s="1" t="s">
        <v>608</v>
      </c>
    </row>
    <row r="46" spans="2:5" ht="12.75">
      <c r="B46" s="3" t="s">
        <v>497</v>
      </c>
      <c r="C46" s="3">
        <v>30591</v>
      </c>
      <c r="D46" s="3" t="s">
        <v>514</v>
      </c>
      <c r="E46" s="1" t="s">
        <v>607</v>
      </c>
    </row>
    <row r="47" spans="2:5" ht="12.75">
      <c r="B47" s="3" t="s">
        <v>564</v>
      </c>
      <c r="C47" s="3">
        <v>280492</v>
      </c>
      <c r="D47" s="3" t="s">
        <v>578</v>
      </c>
      <c r="E47" s="1" t="s">
        <v>607</v>
      </c>
    </row>
    <row r="48" spans="2:5" ht="12.75">
      <c r="B48" s="3" t="s">
        <v>498</v>
      </c>
      <c r="C48" s="3">
        <v>10690</v>
      </c>
      <c r="D48" s="3" t="s">
        <v>514</v>
      </c>
      <c r="E48" s="1" t="s">
        <v>605</v>
      </c>
    </row>
    <row r="49" spans="2:5" ht="12.75">
      <c r="B49" s="3" t="s">
        <v>490</v>
      </c>
      <c r="C49" s="3">
        <v>0</v>
      </c>
      <c r="D49" s="3" t="s">
        <v>483</v>
      </c>
      <c r="E49" s="1" t="s">
        <v>605</v>
      </c>
    </row>
    <row r="50" spans="2:5" ht="12.75">
      <c r="B50" s="3" t="s">
        <v>554</v>
      </c>
      <c r="C50" s="3">
        <v>291090</v>
      </c>
      <c r="D50" s="3" t="s">
        <v>547</v>
      </c>
      <c r="E50" s="1" t="s">
        <v>605</v>
      </c>
    </row>
    <row r="51" spans="2:5" ht="12.75">
      <c r="B51" s="3" t="s">
        <v>545</v>
      </c>
      <c r="C51" s="3">
        <v>291290</v>
      </c>
      <c r="D51" s="3" t="s">
        <v>577</v>
      </c>
      <c r="E51" s="1" t="s">
        <v>605</v>
      </c>
    </row>
    <row r="52" spans="2:5" ht="12.75">
      <c r="B52" s="2" t="s">
        <v>572</v>
      </c>
      <c r="C52" s="3">
        <v>310590</v>
      </c>
      <c r="D52" s="3" t="s">
        <v>576</v>
      </c>
      <c r="E52" s="1" t="s">
        <v>609</v>
      </c>
    </row>
    <row r="53" spans="2:5" ht="12.75">
      <c r="B53" s="3" t="s">
        <v>555</v>
      </c>
      <c r="C53" s="3">
        <v>281291</v>
      </c>
      <c r="D53" s="3" t="s">
        <v>547</v>
      </c>
      <c r="E53" s="1" t="s">
        <v>609</v>
      </c>
    </row>
    <row r="54" spans="2:5" ht="12.75">
      <c r="B54" s="3" t="s">
        <v>556</v>
      </c>
      <c r="C54" s="3">
        <v>210990</v>
      </c>
      <c r="D54" s="3" t="s">
        <v>547</v>
      </c>
      <c r="E54" s="1" t="s">
        <v>609</v>
      </c>
    </row>
    <row r="55" spans="2:5" ht="12.75">
      <c r="B55" s="3" t="s">
        <v>505</v>
      </c>
      <c r="C55" s="3">
        <v>291190</v>
      </c>
      <c r="D55" s="3" t="s">
        <v>513</v>
      </c>
      <c r="E55" s="1" t="s">
        <v>606</v>
      </c>
    </row>
    <row r="56" spans="2:5" ht="12.75">
      <c r="B56" s="3" t="s">
        <v>489</v>
      </c>
      <c r="C56" s="3">
        <v>0</v>
      </c>
      <c r="D56" s="3" t="s">
        <v>483</v>
      </c>
      <c r="E56" s="1" t="s">
        <v>606</v>
      </c>
    </row>
    <row r="57" spans="2:5" ht="12.75">
      <c r="B57" s="3" t="s">
        <v>479</v>
      </c>
      <c r="C57" s="3">
        <v>141290</v>
      </c>
      <c r="D57" s="3" t="s">
        <v>240</v>
      </c>
      <c r="E57" s="1" t="s">
        <v>606</v>
      </c>
    </row>
    <row r="58" spans="2:5" ht="12.75">
      <c r="B58" s="3" t="s">
        <v>546</v>
      </c>
      <c r="C58" s="3">
        <v>61191</v>
      </c>
      <c r="D58" s="3" t="s">
        <v>577</v>
      </c>
      <c r="E58" s="1" t="s">
        <v>606</v>
      </c>
    </row>
    <row r="59" spans="2:5" ht="12.75">
      <c r="B59" s="3" t="s">
        <v>520</v>
      </c>
      <c r="C59" s="3">
        <v>220391</v>
      </c>
      <c r="D59" s="3" t="s">
        <v>239</v>
      </c>
      <c r="E59" s="1" t="s">
        <v>470</v>
      </c>
    </row>
    <row r="60" spans="2:5" ht="12.75">
      <c r="B60" s="3" t="s">
        <v>509</v>
      </c>
      <c r="C60" s="3">
        <v>290590</v>
      </c>
      <c r="D60" s="3" t="s">
        <v>513</v>
      </c>
      <c r="E60" s="1" t="s">
        <v>470</v>
      </c>
    </row>
    <row r="61" spans="2:5" ht="12.75">
      <c r="B61" s="3" t="s">
        <v>521</v>
      </c>
      <c r="C61" s="3">
        <v>240491</v>
      </c>
      <c r="D61" s="3" t="s">
        <v>239</v>
      </c>
      <c r="E61" s="1" t="s">
        <v>470</v>
      </c>
    </row>
    <row r="62" spans="2:5" ht="12.75">
      <c r="B62" s="3" t="s">
        <v>481</v>
      </c>
      <c r="C62" s="3">
        <v>20191</v>
      </c>
      <c r="D62" s="3" t="s">
        <v>240</v>
      </c>
      <c r="E62" s="1" t="s">
        <v>470</v>
      </c>
    </row>
    <row r="63" spans="2:5" ht="12.75">
      <c r="B63" s="3" t="s">
        <v>530</v>
      </c>
      <c r="C63" s="3">
        <v>120192</v>
      </c>
      <c r="D63" s="3" t="s">
        <v>239</v>
      </c>
      <c r="E63" s="1" t="s">
        <v>470</v>
      </c>
    </row>
    <row r="64" spans="2:5" ht="12.75">
      <c r="B64" s="3" t="s">
        <v>531</v>
      </c>
      <c r="C64" s="3">
        <v>0</v>
      </c>
      <c r="D64" s="3" t="s">
        <v>226</v>
      </c>
      <c r="E64" s="1" t="s">
        <v>470</v>
      </c>
    </row>
    <row r="65" spans="2:5" ht="12.75">
      <c r="B65" s="3" t="s">
        <v>565</v>
      </c>
      <c r="C65" s="3">
        <v>150991</v>
      </c>
      <c r="D65" s="3" t="s">
        <v>578</v>
      </c>
      <c r="E65" s="1" t="s">
        <v>470</v>
      </c>
    </row>
    <row r="66" spans="2:5" ht="12.75">
      <c r="B66" s="3" t="s">
        <v>491</v>
      </c>
      <c r="C66" s="3">
        <v>0</v>
      </c>
      <c r="D66" s="3" t="s">
        <v>483</v>
      </c>
      <c r="E66" s="1" t="s">
        <v>474</v>
      </c>
    </row>
    <row r="67" spans="2:5" ht="12.75">
      <c r="B67" s="2" t="s">
        <v>574</v>
      </c>
      <c r="C67" s="3">
        <v>70290</v>
      </c>
      <c r="D67" s="3" t="s">
        <v>576</v>
      </c>
      <c r="E67" s="1" t="s">
        <v>474</v>
      </c>
    </row>
    <row r="68" spans="2:5" ht="12.75">
      <c r="B68" s="2" t="s">
        <v>573</v>
      </c>
      <c r="C68" s="3">
        <v>80990</v>
      </c>
      <c r="D68" s="3" t="s">
        <v>576</v>
      </c>
      <c r="E68" s="1" t="s">
        <v>474</v>
      </c>
    </row>
    <row r="69" spans="2:5" ht="12.75">
      <c r="B69" s="3" t="s">
        <v>526</v>
      </c>
      <c r="C69" s="3">
        <v>20191</v>
      </c>
      <c r="D69" s="3" t="s">
        <v>240</v>
      </c>
      <c r="E69" s="1" t="s">
        <v>471</v>
      </c>
    </row>
    <row r="70" spans="2:5" ht="12.75">
      <c r="B70" s="3" t="s">
        <v>537</v>
      </c>
      <c r="C70" s="3">
        <v>0</v>
      </c>
      <c r="D70" s="3" t="s">
        <v>226</v>
      </c>
      <c r="E70" s="1" t="s">
        <v>471</v>
      </c>
    </row>
    <row r="71" spans="2:5" ht="12.75">
      <c r="B71" s="3" t="s">
        <v>535</v>
      </c>
      <c r="C71" s="3">
        <v>0</v>
      </c>
      <c r="D71" s="3" t="s">
        <v>226</v>
      </c>
      <c r="E71" s="1" t="s">
        <v>471</v>
      </c>
    </row>
    <row r="72" spans="2:5" ht="12.75">
      <c r="B72" s="3" t="s">
        <v>510</v>
      </c>
      <c r="C72" s="3">
        <v>130292</v>
      </c>
      <c r="D72" s="3" t="s">
        <v>513</v>
      </c>
      <c r="E72" s="1" t="s">
        <v>16</v>
      </c>
    </row>
    <row r="74" spans="1:2" ht="12.75">
      <c r="A74" s="4" t="s">
        <v>688</v>
      </c>
      <c r="B74" s="4"/>
    </row>
    <row r="75" spans="1:5" ht="12.75">
      <c r="A75" s="10" t="s">
        <v>258</v>
      </c>
      <c r="B75" s="19" t="s">
        <v>556</v>
      </c>
      <c r="C75" s="19">
        <v>40990</v>
      </c>
      <c r="D75" s="19" t="s">
        <v>547</v>
      </c>
      <c r="E75" s="1" t="s">
        <v>625</v>
      </c>
    </row>
    <row r="76" spans="1:5" ht="12.75">
      <c r="A76" s="10" t="s">
        <v>259</v>
      </c>
      <c r="B76" s="19" t="s">
        <v>493</v>
      </c>
      <c r="C76" s="19">
        <v>0</v>
      </c>
      <c r="D76" s="19" t="s">
        <v>483</v>
      </c>
      <c r="E76" s="1" t="s">
        <v>612</v>
      </c>
    </row>
    <row r="77" spans="1:5" ht="12.75">
      <c r="A77" s="10" t="s">
        <v>260</v>
      </c>
      <c r="B77" s="19" t="s">
        <v>520</v>
      </c>
      <c r="C77" s="19">
        <v>170890</v>
      </c>
      <c r="D77" s="19" t="s">
        <v>239</v>
      </c>
      <c r="E77" s="1" t="s">
        <v>615</v>
      </c>
    </row>
    <row r="78" spans="1:5" ht="12.75">
      <c r="A78" s="10" t="s">
        <v>261</v>
      </c>
      <c r="B78" s="19" t="s">
        <v>523</v>
      </c>
      <c r="C78" s="19">
        <v>170890</v>
      </c>
      <c r="D78" s="19" t="s">
        <v>239</v>
      </c>
      <c r="E78" s="1" t="s">
        <v>610</v>
      </c>
    </row>
    <row r="79" spans="1:5" ht="12.75">
      <c r="A79" s="10" t="s">
        <v>262</v>
      </c>
      <c r="B79" s="19" t="s">
        <v>566</v>
      </c>
      <c r="C79" s="19">
        <v>280492</v>
      </c>
      <c r="D79" s="19" t="s">
        <v>578</v>
      </c>
      <c r="E79" s="1" t="s">
        <v>624</v>
      </c>
    </row>
    <row r="80" spans="1:5" ht="12.75">
      <c r="A80" s="10" t="s">
        <v>263</v>
      </c>
      <c r="B80" s="19" t="s">
        <v>504</v>
      </c>
      <c r="C80" s="19">
        <v>151190</v>
      </c>
      <c r="D80" s="19" t="s">
        <v>513</v>
      </c>
      <c r="E80" s="1" t="s">
        <v>614</v>
      </c>
    </row>
    <row r="81" spans="1:5" ht="12.75">
      <c r="A81" s="10" t="s">
        <v>318</v>
      </c>
      <c r="B81" s="19" t="s">
        <v>501</v>
      </c>
      <c r="C81" s="19">
        <v>90391</v>
      </c>
      <c r="D81" s="19" t="s">
        <v>514</v>
      </c>
      <c r="E81" s="1" t="s">
        <v>613</v>
      </c>
    </row>
    <row r="82" spans="1:5" ht="12.75">
      <c r="A82" s="10" t="s">
        <v>319</v>
      </c>
      <c r="B82" s="19" t="s">
        <v>546</v>
      </c>
      <c r="C82" s="19">
        <v>619</v>
      </c>
      <c r="D82" s="19" t="s">
        <v>577</v>
      </c>
      <c r="E82" s="1" t="s">
        <v>621</v>
      </c>
    </row>
    <row r="83" spans="1:5" ht="12.75">
      <c r="A83" s="10" t="s">
        <v>320</v>
      </c>
      <c r="B83" s="19" t="s">
        <v>485</v>
      </c>
      <c r="C83" s="19">
        <v>0</v>
      </c>
      <c r="D83" s="19" t="s">
        <v>483</v>
      </c>
      <c r="E83" s="1" t="s">
        <v>620</v>
      </c>
    </row>
    <row r="84" spans="1:5" ht="12.75">
      <c r="A84" s="10" t="s">
        <v>321</v>
      </c>
      <c r="B84" s="21" t="s">
        <v>570</v>
      </c>
      <c r="C84" s="19">
        <v>40990</v>
      </c>
      <c r="D84" s="19" t="s">
        <v>576</v>
      </c>
      <c r="E84" s="1" t="s">
        <v>628</v>
      </c>
    </row>
    <row r="85" spans="1:5" ht="12.75">
      <c r="A85" s="10" t="s">
        <v>322</v>
      </c>
      <c r="B85" s="19" t="s">
        <v>545</v>
      </c>
      <c r="C85" s="19">
        <v>291290</v>
      </c>
      <c r="D85" s="19" t="s">
        <v>577</v>
      </c>
      <c r="E85" s="1" t="s">
        <v>631</v>
      </c>
    </row>
    <row r="86" spans="1:5" ht="12.75">
      <c r="A86" s="10" t="s">
        <v>323</v>
      </c>
      <c r="B86" s="19" t="s">
        <v>564</v>
      </c>
      <c r="C86" s="19">
        <v>280492</v>
      </c>
      <c r="D86" s="19" t="s">
        <v>578</v>
      </c>
      <c r="E86" s="1" t="s">
        <v>629</v>
      </c>
    </row>
    <row r="87" spans="1:5" ht="12.75">
      <c r="A87" s="10" t="s">
        <v>324</v>
      </c>
      <c r="B87" s="19" t="s">
        <v>511</v>
      </c>
      <c r="C87" s="19">
        <v>151190</v>
      </c>
      <c r="D87" s="19" t="s">
        <v>513</v>
      </c>
      <c r="E87" s="1" t="s">
        <v>617</v>
      </c>
    </row>
    <row r="88" spans="1:5" ht="12.75">
      <c r="A88" s="10" t="s">
        <v>325</v>
      </c>
      <c r="B88" s="19" t="s">
        <v>524</v>
      </c>
      <c r="C88" s="19">
        <v>211290</v>
      </c>
      <c r="D88" s="19" t="s">
        <v>239</v>
      </c>
      <c r="E88" s="1" t="s">
        <v>618</v>
      </c>
    </row>
    <row r="89" spans="1:5" ht="12.75">
      <c r="A89" s="10" t="s">
        <v>326</v>
      </c>
      <c r="B89" s="19" t="s">
        <v>541</v>
      </c>
      <c r="C89" s="19">
        <v>291290</v>
      </c>
      <c r="D89" s="19" t="s">
        <v>577</v>
      </c>
      <c r="E89" s="1" t="s">
        <v>626</v>
      </c>
    </row>
    <row r="90" spans="1:5" ht="12.75">
      <c r="A90" s="10" t="s">
        <v>327</v>
      </c>
      <c r="B90" s="19" t="s">
        <v>482</v>
      </c>
      <c r="C90" s="19">
        <v>30391</v>
      </c>
      <c r="D90" s="19" t="s">
        <v>240</v>
      </c>
      <c r="E90" s="1" t="s">
        <v>619</v>
      </c>
    </row>
    <row r="91" spans="1:5" ht="12.75">
      <c r="A91" s="10" t="s">
        <v>328</v>
      </c>
      <c r="B91" s="21" t="s">
        <v>575</v>
      </c>
      <c r="C91" s="19">
        <v>40990</v>
      </c>
      <c r="D91" s="19" t="s">
        <v>576</v>
      </c>
      <c r="E91" s="1" t="s">
        <v>632</v>
      </c>
    </row>
    <row r="92" spans="1:5" ht="12.75">
      <c r="A92" s="10" t="s">
        <v>329</v>
      </c>
      <c r="B92" s="19" t="s">
        <v>532</v>
      </c>
      <c r="C92" s="19">
        <v>0</v>
      </c>
      <c r="D92" s="19" t="s">
        <v>226</v>
      </c>
      <c r="E92" s="1" t="s">
        <v>630</v>
      </c>
    </row>
    <row r="93" spans="1:5" ht="12.75">
      <c r="A93" s="10" t="s">
        <v>330</v>
      </c>
      <c r="B93" s="19" t="s">
        <v>549</v>
      </c>
      <c r="C93" s="19">
        <v>40990</v>
      </c>
      <c r="D93" s="19" t="s">
        <v>547</v>
      </c>
      <c r="E93" s="1" t="s">
        <v>630</v>
      </c>
    </row>
    <row r="94" spans="1:5" ht="12.75">
      <c r="A94" s="10" t="s">
        <v>331</v>
      </c>
      <c r="B94" s="19" t="s">
        <v>538</v>
      </c>
      <c r="C94" s="19">
        <v>0</v>
      </c>
      <c r="D94" s="19" t="s">
        <v>226</v>
      </c>
      <c r="E94" s="1" t="s">
        <v>627</v>
      </c>
    </row>
    <row r="95" spans="1:5" ht="12.75">
      <c r="A95" s="10" t="s">
        <v>332</v>
      </c>
      <c r="B95" s="19" t="s">
        <v>476</v>
      </c>
      <c r="C95" s="19">
        <v>290490</v>
      </c>
      <c r="D95" s="19" t="s">
        <v>240</v>
      </c>
      <c r="E95" s="1" t="s">
        <v>611</v>
      </c>
    </row>
    <row r="96" spans="1:5" ht="12.75">
      <c r="A96" s="10" t="s">
        <v>333</v>
      </c>
      <c r="B96" s="19" t="s">
        <v>477</v>
      </c>
      <c r="C96" s="19">
        <v>290490</v>
      </c>
      <c r="D96" s="19" t="s">
        <v>240</v>
      </c>
      <c r="E96" s="1" t="s">
        <v>616</v>
      </c>
    </row>
    <row r="97" spans="1:5" ht="12.75">
      <c r="A97" s="10" t="s">
        <v>334</v>
      </c>
      <c r="B97" s="19" t="s">
        <v>528</v>
      </c>
      <c r="C97" s="19">
        <v>0</v>
      </c>
      <c r="D97" s="19" t="s">
        <v>483</v>
      </c>
      <c r="E97" s="1" t="s">
        <v>19</v>
      </c>
    </row>
    <row r="98" spans="1:5" ht="12.75">
      <c r="A98" s="10" t="s">
        <v>335</v>
      </c>
      <c r="B98" s="19" t="s">
        <v>512</v>
      </c>
      <c r="C98" s="19">
        <v>40291</v>
      </c>
      <c r="D98" s="19" t="s">
        <v>513</v>
      </c>
      <c r="E98" s="1" t="s">
        <v>19</v>
      </c>
    </row>
    <row r="99" spans="1:5" ht="12.75">
      <c r="A99" s="10" t="s">
        <v>336</v>
      </c>
      <c r="B99" s="19" t="s">
        <v>561</v>
      </c>
      <c r="C99" s="19">
        <v>230891</v>
      </c>
      <c r="D99" s="19" t="s">
        <v>578</v>
      </c>
      <c r="E99" s="1" t="s">
        <v>181</v>
      </c>
    </row>
    <row r="100" spans="1:5" ht="12.75">
      <c r="A100" s="10" t="s">
        <v>337</v>
      </c>
      <c r="B100" s="19" t="s">
        <v>502</v>
      </c>
      <c r="C100" s="19">
        <v>90391</v>
      </c>
      <c r="D100" s="19" t="s">
        <v>514</v>
      </c>
      <c r="E100" s="1" t="s">
        <v>184</v>
      </c>
    </row>
    <row r="101" spans="1:5" ht="12.75">
      <c r="A101" s="10" t="s">
        <v>338</v>
      </c>
      <c r="B101" s="21" t="s">
        <v>574</v>
      </c>
      <c r="C101" s="19">
        <v>310590</v>
      </c>
      <c r="D101" s="19" t="s">
        <v>576</v>
      </c>
      <c r="E101" s="1" t="s">
        <v>623</v>
      </c>
    </row>
    <row r="102" spans="1:5" ht="12.75">
      <c r="A102" s="10" t="s">
        <v>876</v>
      </c>
      <c r="B102" s="19" t="s">
        <v>499</v>
      </c>
      <c r="C102" s="19">
        <v>240691</v>
      </c>
      <c r="D102" s="19" t="s">
        <v>514</v>
      </c>
      <c r="E102" s="1" t="s">
        <v>603</v>
      </c>
    </row>
    <row r="103" spans="1:5" ht="12.75">
      <c r="A103" s="10" t="s">
        <v>877</v>
      </c>
      <c r="B103" s="19" t="s">
        <v>579</v>
      </c>
      <c r="C103" s="19">
        <v>0</v>
      </c>
      <c r="D103" s="19" t="s">
        <v>226</v>
      </c>
      <c r="E103" s="1" t="s">
        <v>622</v>
      </c>
    </row>
    <row r="104" spans="1:5" ht="12.75">
      <c r="A104" s="10" t="s">
        <v>878</v>
      </c>
      <c r="B104" s="19" t="s">
        <v>557</v>
      </c>
      <c r="C104" s="19">
        <v>180990</v>
      </c>
      <c r="D104" s="19" t="s">
        <v>547</v>
      </c>
      <c r="E104" s="1" t="s">
        <v>16</v>
      </c>
    </row>
    <row r="105" spans="1:4" ht="12.75">
      <c r="A105" s="10"/>
      <c r="B105" s="19"/>
      <c r="C105" s="19"/>
      <c r="D105" s="19"/>
    </row>
    <row r="106" spans="1:2" ht="12.75">
      <c r="A106" s="4" t="s">
        <v>879</v>
      </c>
      <c r="B106" s="4"/>
    </row>
    <row r="107" spans="1:5" ht="12.75">
      <c r="A107" s="12" t="s">
        <v>258</v>
      </c>
      <c r="B107" s="19" t="s">
        <v>563</v>
      </c>
      <c r="C107" s="19">
        <v>160791</v>
      </c>
      <c r="D107" s="19" t="s">
        <v>578</v>
      </c>
      <c r="E107" s="1" t="s">
        <v>646</v>
      </c>
    </row>
    <row r="108" spans="1:5" ht="12.75">
      <c r="A108" s="12" t="s">
        <v>259</v>
      </c>
      <c r="B108" s="19" t="s">
        <v>492</v>
      </c>
      <c r="C108" s="19">
        <v>0</v>
      </c>
      <c r="D108" s="19" t="s">
        <v>483</v>
      </c>
      <c r="E108" s="1" t="s">
        <v>636</v>
      </c>
    </row>
    <row r="109" spans="1:5" ht="12.75">
      <c r="A109" s="12" t="s">
        <v>260</v>
      </c>
      <c r="B109" s="19" t="s">
        <v>558</v>
      </c>
      <c r="C109" s="19">
        <v>180391</v>
      </c>
      <c r="D109" s="19" t="s">
        <v>578</v>
      </c>
      <c r="E109" s="1" t="s">
        <v>650</v>
      </c>
    </row>
    <row r="110" spans="1:5" ht="12.75">
      <c r="A110" s="12" t="s">
        <v>261</v>
      </c>
      <c r="B110" s="19" t="s">
        <v>509</v>
      </c>
      <c r="C110" s="19">
        <v>290590</v>
      </c>
      <c r="D110" s="19" t="s">
        <v>513</v>
      </c>
      <c r="E110" s="1" t="s">
        <v>638</v>
      </c>
    </row>
    <row r="111" spans="1:5" ht="12.75">
      <c r="A111" s="12" t="s">
        <v>262</v>
      </c>
      <c r="B111" s="19" t="s">
        <v>515</v>
      </c>
      <c r="C111" s="19">
        <v>20190</v>
      </c>
      <c r="D111" s="19" t="s">
        <v>239</v>
      </c>
      <c r="E111" s="1" t="s">
        <v>634</v>
      </c>
    </row>
    <row r="112" spans="1:5" ht="12.75">
      <c r="A112" s="12" t="s">
        <v>263</v>
      </c>
      <c r="B112" s="19" t="s">
        <v>522</v>
      </c>
      <c r="C112" s="19">
        <v>50390</v>
      </c>
      <c r="D112" s="19" t="s">
        <v>239</v>
      </c>
      <c r="E112" s="1" t="s">
        <v>634</v>
      </c>
    </row>
    <row r="113" spans="1:5" ht="12.75">
      <c r="A113" s="12" t="s">
        <v>318</v>
      </c>
      <c r="B113" s="21" t="s">
        <v>568</v>
      </c>
      <c r="C113" s="19">
        <v>90191</v>
      </c>
      <c r="D113" s="19" t="s">
        <v>576</v>
      </c>
      <c r="E113" s="1" t="s">
        <v>647</v>
      </c>
    </row>
    <row r="114" spans="1:5" ht="12.75">
      <c r="A114" s="12" t="s">
        <v>319</v>
      </c>
      <c r="B114" s="19" t="s">
        <v>559</v>
      </c>
      <c r="C114" s="19">
        <v>180691</v>
      </c>
      <c r="D114" s="19" t="s">
        <v>578</v>
      </c>
      <c r="E114" s="1" t="s">
        <v>647</v>
      </c>
    </row>
    <row r="115" spans="1:5" ht="12.75">
      <c r="A115" s="12" t="s">
        <v>320</v>
      </c>
      <c r="B115" s="19" t="s">
        <v>495</v>
      </c>
      <c r="C115" s="19">
        <v>240691</v>
      </c>
      <c r="D115" s="19" t="s">
        <v>514</v>
      </c>
      <c r="E115" s="1" t="s">
        <v>637</v>
      </c>
    </row>
    <row r="116" spans="1:5" ht="12.75">
      <c r="A116" s="12" t="s">
        <v>321</v>
      </c>
      <c r="B116" s="19" t="s">
        <v>511</v>
      </c>
      <c r="C116" s="19">
        <v>40890</v>
      </c>
      <c r="D116" s="19" t="s">
        <v>239</v>
      </c>
      <c r="E116" s="1" t="s">
        <v>639</v>
      </c>
    </row>
    <row r="117" spans="1:5" ht="12.75">
      <c r="A117" s="12" t="s">
        <v>322</v>
      </c>
      <c r="B117" s="21" t="s">
        <v>654</v>
      </c>
      <c r="C117" s="19">
        <v>310590</v>
      </c>
      <c r="D117" s="19" t="s">
        <v>576</v>
      </c>
      <c r="E117" s="1" t="s">
        <v>653</v>
      </c>
    </row>
    <row r="118" spans="1:5" ht="12.75">
      <c r="A118" s="12" t="s">
        <v>323</v>
      </c>
      <c r="B118" s="19" t="s">
        <v>484</v>
      </c>
      <c r="C118" s="19">
        <v>0</v>
      </c>
      <c r="D118" s="19" t="s">
        <v>483</v>
      </c>
      <c r="E118" s="1" t="s">
        <v>641</v>
      </c>
    </row>
    <row r="119" spans="1:5" ht="12.75">
      <c r="A119" s="12" t="s">
        <v>324</v>
      </c>
      <c r="B119" s="19" t="s">
        <v>507</v>
      </c>
      <c r="C119" s="19">
        <v>210990</v>
      </c>
      <c r="D119" s="19" t="s">
        <v>513</v>
      </c>
      <c r="E119" s="1" t="s">
        <v>633</v>
      </c>
    </row>
    <row r="120" spans="1:5" ht="12.75">
      <c r="A120" s="12" t="s">
        <v>325</v>
      </c>
      <c r="B120" s="21" t="s">
        <v>567</v>
      </c>
      <c r="C120" s="19">
        <v>70391</v>
      </c>
      <c r="D120" s="19" t="s">
        <v>576</v>
      </c>
      <c r="E120" s="1" t="s">
        <v>651</v>
      </c>
    </row>
    <row r="121" spans="1:5" ht="12.75">
      <c r="A121" s="12" t="s">
        <v>326</v>
      </c>
      <c r="B121" s="19" t="s">
        <v>533</v>
      </c>
      <c r="C121" s="19">
        <v>0</v>
      </c>
      <c r="D121" s="19" t="s">
        <v>226</v>
      </c>
      <c r="E121" s="1" t="s">
        <v>655</v>
      </c>
    </row>
    <row r="122" spans="1:5" ht="12.75">
      <c r="A122" s="12" t="s">
        <v>327</v>
      </c>
      <c r="B122" s="19" t="s">
        <v>491</v>
      </c>
      <c r="C122" s="19">
        <v>0</v>
      </c>
      <c r="D122" s="19" t="s">
        <v>483</v>
      </c>
      <c r="E122" s="1" t="s">
        <v>409</v>
      </c>
    </row>
    <row r="123" spans="1:5" ht="12.75">
      <c r="A123" s="12" t="s">
        <v>328</v>
      </c>
      <c r="B123" s="19" t="s">
        <v>555</v>
      </c>
      <c r="C123" s="19">
        <v>291090</v>
      </c>
      <c r="D123" s="19" t="s">
        <v>547</v>
      </c>
      <c r="E123" s="1" t="s">
        <v>649</v>
      </c>
    </row>
    <row r="124" spans="1:5" ht="12.75">
      <c r="A124" s="12" t="s">
        <v>329</v>
      </c>
      <c r="B124" s="19" t="s">
        <v>548</v>
      </c>
      <c r="C124" s="19">
        <v>10692</v>
      </c>
      <c r="D124" s="19" t="s">
        <v>547</v>
      </c>
      <c r="E124" s="1" t="s">
        <v>657</v>
      </c>
    </row>
    <row r="125" spans="1:5" ht="12.75">
      <c r="A125" s="12" t="s">
        <v>330</v>
      </c>
      <c r="B125" s="19" t="s">
        <v>500</v>
      </c>
      <c r="C125" s="19">
        <v>211290</v>
      </c>
      <c r="D125" s="19" t="s">
        <v>514</v>
      </c>
      <c r="E125" s="1" t="s">
        <v>645</v>
      </c>
    </row>
    <row r="126" spans="1:5" ht="12.75">
      <c r="A126" s="12" t="s">
        <v>331</v>
      </c>
      <c r="B126" s="19" t="s">
        <v>554</v>
      </c>
      <c r="C126" s="19">
        <v>291090</v>
      </c>
      <c r="D126" s="19" t="s">
        <v>547</v>
      </c>
      <c r="E126" s="1" t="s">
        <v>446</v>
      </c>
    </row>
    <row r="127" spans="1:5" ht="12.75">
      <c r="A127" s="12" t="s">
        <v>332</v>
      </c>
      <c r="B127" s="19" t="s">
        <v>506</v>
      </c>
      <c r="C127" s="19">
        <v>240991</v>
      </c>
      <c r="D127" s="19" t="s">
        <v>513</v>
      </c>
      <c r="E127" s="1" t="s">
        <v>643</v>
      </c>
    </row>
    <row r="128" spans="1:5" ht="12.75">
      <c r="A128" s="12" t="s">
        <v>333</v>
      </c>
      <c r="B128" s="19" t="s">
        <v>478</v>
      </c>
      <c r="C128" s="19">
        <v>51290</v>
      </c>
      <c r="D128" s="19" t="s">
        <v>240</v>
      </c>
      <c r="E128" s="1" t="s">
        <v>644</v>
      </c>
    </row>
    <row r="129" spans="1:5" ht="12.75">
      <c r="A129" s="12" t="s">
        <v>334</v>
      </c>
      <c r="B129" s="19" t="s">
        <v>526</v>
      </c>
      <c r="C129" s="19">
        <v>160691</v>
      </c>
      <c r="D129" s="19" t="s">
        <v>240</v>
      </c>
      <c r="E129" s="1" t="s">
        <v>635</v>
      </c>
    </row>
    <row r="130" spans="1:5" ht="12.75">
      <c r="A130" s="12" t="s">
        <v>335</v>
      </c>
      <c r="B130" s="19" t="s">
        <v>538</v>
      </c>
      <c r="C130" s="19">
        <v>0</v>
      </c>
      <c r="D130" s="19" t="s">
        <v>226</v>
      </c>
      <c r="E130" s="1" t="s">
        <v>648</v>
      </c>
    </row>
    <row r="131" spans="1:5" ht="12.75">
      <c r="A131" s="12" t="s">
        <v>336</v>
      </c>
      <c r="B131" s="19" t="s">
        <v>499</v>
      </c>
      <c r="C131" s="19">
        <v>240691</v>
      </c>
      <c r="D131" s="19" t="s">
        <v>514</v>
      </c>
      <c r="E131" s="1" t="s">
        <v>642</v>
      </c>
    </row>
    <row r="132" spans="1:5" ht="12.75">
      <c r="A132" s="12" t="s">
        <v>337</v>
      </c>
      <c r="B132" s="19" t="s">
        <v>537</v>
      </c>
      <c r="C132" s="19">
        <v>0</v>
      </c>
      <c r="D132" s="19" t="s">
        <v>226</v>
      </c>
      <c r="E132" s="1" t="s">
        <v>652</v>
      </c>
    </row>
    <row r="133" spans="1:5" ht="12.75">
      <c r="A133" s="12" t="s">
        <v>338</v>
      </c>
      <c r="B133" s="19" t="s">
        <v>527</v>
      </c>
      <c r="C133" s="19">
        <v>210291</v>
      </c>
      <c r="D133" s="19" t="s">
        <v>240</v>
      </c>
      <c r="E133" s="1" t="s">
        <v>640</v>
      </c>
    </row>
    <row r="134" spans="1:5" ht="12.75">
      <c r="A134" s="12" t="s">
        <v>876</v>
      </c>
      <c r="B134" s="19" t="s">
        <v>539</v>
      </c>
      <c r="C134" s="19">
        <v>201290</v>
      </c>
      <c r="D134" s="19" t="s">
        <v>577</v>
      </c>
      <c r="E134" s="1" t="s">
        <v>656</v>
      </c>
    </row>
    <row r="135" spans="1:5" ht="12.75">
      <c r="A135" s="12" t="s">
        <v>877</v>
      </c>
      <c r="B135" s="19" t="s">
        <v>540</v>
      </c>
      <c r="C135" s="19">
        <v>290590</v>
      </c>
      <c r="D135" s="19" t="s">
        <v>577</v>
      </c>
      <c r="E135" s="1" t="s">
        <v>16</v>
      </c>
    </row>
    <row r="137" spans="1:4" ht="12.75">
      <c r="A137" s="4" t="s">
        <v>880</v>
      </c>
      <c r="B137" s="4"/>
      <c r="C137" s="21"/>
      <c r="D137" s="21"/>
    </row>
    <row r="138" spans="1:5" ht="12.75">
      <c r="A138" s="12" t="s">
        <v>258</v>
      </c>
      <c r="B138" s="19" t="s">
        <v>479</v>
      </c>
      <c r="C138" s="19">
        <v>141290</v>
      </c>
      <c r="D138" s="19" t="s">
        <v>240</v>
      </c>
      <c r="E138" s="1" t="s">
        <v>662</v>
      </c>
    </row>
    <row r="139" spans="1:5" ht="12.75">
      <c r="A139" s="12" t="s">
        <v>259</v>
      </c>
      <c r="B139" s="19" t="s">
        <v>486</v>
      </c>
      <c r="C139" s="19">
        <v>0</v>
      </c>
      <c r="D139" s="19" t="s">
        <v>483</v>
      </c>
      <c r="E139" s="1" t="s">
        <v>658</v>
      </c>
    </row>
    <row r="140" spans="1:5" ht="12.75">
      <c r="A140" s="12" t="s">
        <v>260</v>
      </c>
      <c r="B140" s="19" t="s">
        <v>507</v>
      </c>
      <c r="C140" s="19">
        <v>210990</v>
      </c>
      <c r="D140" s="19" t="s">
        <v>513</v>
      </c>
      <c r="E140" s="1" t="s">
        <v>660</v>
      </c>
    </row>
    <row r="141" spans="1:5" ht="12.75">
      <c r="A141" s="12" t="s">
        <v>261</v>
      </c>
      <c r="B141" s="19" t="s">
        <v>487</v>
      </c>
      <c r="C141" s="19">
        <v>0</v>
      </c>
      <c r="D141" s="19" t="s">
        <v>483</v>
      </c>
      <c r="E141" s="1" t="s">
        <v>663</v>
      </c>
    </row>
    <row r="142" spans="1:5" ht="12.75">
      <c r="A142" s="12" t="s">
        <v>262</v>
      </c>
      <c r="B142" s="19" t="s">
        <v>496</v>
      </c>
      <c r="C142" s="19">
        <v>270191</v>
      </c>
      <c r="D142" s="19" t="s">
        <v>514</v>
      </c>
      <c r="E142" s="1" t="s">
        <v>664</v>
      </c>
    </row>
    <row r="143" spans="1:5" ht="12.75">
      <c r="A143" s="12" t="s">
        <v>263</v>
      </c>
      <c r="B143" s="19" t="s">
        <v>529</v>
      </c>
      <c r="C143" s="19">
        <v>240392</v>
      </c>
      <c r="D143" s="19" t="s">
        <v>240</v>
      </c>
      <c r="E143" s="1" t="s">
        <v>666</v>
      </c>
    </row>
    <row r="144" spans="1:5" ht="12.75">
      <c r="A144" s="12" t="s">
        <v>318</v>
      </c>
      <c r="B144" s="19" t="s">
        <v>497</v>
      </c>
      <c r="C144" s="19">
        <v>30591</v>
      </c>
      <c r="D144" s="19" t="s">
        <v>514</v>
      </c>
      <c r="E144" s="1" t="s">
        <v>659</v>
      </c>
    </row>
    <row r="145" spans="1:5" ht="12.75">
      <c r="A145" s="12" t="s">
        <v>319</v>
      </c>
      <c r="B145" s="19" t="s">
        <v>518</v>
      </c>
      <c r="C145" s="19">
        <v>230192</v>
      </c>
      <c r="D145" s="19" t="s">
        <v>239</v>
      </c>
      <c r="E145" s="1" t="s">
        <v>665</v>
      </c>
    </row>
    <row r="146" spans="1:5" ht="12.75">
      <c r="A146" s="12" t="s">
        <v>320</v>
      </c>
      <c r="B146" s="19" t="s">
        <v>517</v>
      </c>
      <c r="C146" s="19">
        <v>200790</v>
      </c>
      <c r="D146" s="19" t="s">
        <v>239</v>
      </c>
      <c r="E146" s="1" t="s">
        <v>661</v>
      </c>
    </row>
    <row r="147" spans="1:5" ht="12.75">
      <c r="A147" s="12" t="s">
        <v>321</v>
      </c>
      <c r="B147" s="19" t="s">
        <v>488</v>
      </c>
      <c r="C147" s="19">
        <v>0</v>
      </c>
      <c r="D147" s="19" t="s">
        <v>483</v>
      </c>
      <c r="E147" s="1" t="s">
        <v>667</v>
      </c>
    </row>
    <row r="148" spans="1:5" ht="12.75">
      <c r="A148" s="12" t="s">
        <v>322</v>
      </c>
      <c r="B148" s="19" t="s">
        <v>480</v>
      </c>
      <c r="C148" s="19">
        <v>90891</v>
      </c>
      <c r="D148" s="19" t="s">
        <v>240</v>
      </c>
      <c r="E148" s="1" t="s">
        <v>670</v>
      </c>
    </row>
    <row r="149" spans="1:5" ht="12.75">
      <c r="A149" s="12" t="s">
        <v>323</v>
      </c>
      <c r="B149" s="19" t="s">
        <v>519</v>
      </c>
      <c r="C149" s="19">
        <v>211290</v>
      </c>
      <c r="D149" s="19" t="s">
        <v>239</v>
      </c>
      <c r="E149" s="1" t="s">
        <v>669</v>
      </c>
    </row>
    <row r="150" spans="1:5" ht="12.75">
      <c r="A150" s="12" t="s">
        <v>324</v>
      </c>
      <c r="B150" s="19" t="s">
        <v>508</v>
      </c>
      <c r="C150" s="19">
        <v>130292</v>
      </c>
      <c r="D150" s="19" t="s">
        <v>513</v>
      </c>
      <c r="E150" s="1" t="s">
        <v>668</v>
      </c>
    </row>
    <row r="151" spans="1:5" ht="12.75">
      <c r="A151" s="12" t="s">
        <v>325</v>
      </c>
      <c r="B151" s="19" t="s">
        <v>503</v>
      </c>
      <c r="C151" s="19">
        <v>210691</v>
      </c>
      <c r="D151" s="19" t="s">
        <v>514</v>
      </c>
      <c r="E151" s="1" t="s">
        <v>15</v>
      </c>
    </row>
    <row r="152" spans="1:4" ht="12.75">
      <c r="A152" s="4" t="s">
        <v>881</v>
      </c>
      <c r="B152" s="4"/>
      <c r="C152" s="21"/>
      <c r="D152" s="21"/>
    </row>
    <row r="153" spans="1:5" ht="12.75">
      <c r="A153" s="12" t="s">
        <v>258</v>
      </c>
      <c r="B153" s="19" t="s">
        <v>534</v>
      </c>
      <c r="C153" s="19">
        <v>0</v>
      </c>
      <c r="D153" s="19" t="s">
        <v>226</v>
      </c>
      <c r="E153" s="1" t="s">
        <v>675</v>
      </c>
    </row>
    <row r="154" spans="1:5" ht="12.75">
      <c r="A154" s="12" t="s">
        <v>259</v>
      </c>
      <c r="B154" s="19" t="s">
        <v>553</v>
      </c>
      <c r="C154" s="19">
        <v>110991</v>
      </c>
      <c r="D154" s="19" t="s">
        <v>547</v>
      </c>
      <c r="E154" s="1" t="s">
        <v>682</v>
      </c>
    </row>
    <row r="155" spans="1:5" ht="12.75">
      <c r="A155" s="12" t="s">
        <v>260</v>
      </c>
      <c r="B155" s="19" t="s">
        <v>535</v>
      </c>
      <c r="C155" s="19">
        <v>0</v>
      </c>
      <c r="D155" s="19" t="s">
        <v>226</v>
      </c>
      <c r="E155" s="1" t="s">
        <v>680</v>
      </c>
    </row>
    <row r="156" spans="1:5" ht="12.75">
      <c r="A156" s="12" t="s">
        <v>261</v>
      </c>
      <c r="B156" s="19" t="s">
        <v>552</v>
      </c>
      <c r="C156" s="19">
        <v>261191</v>
      </c>
      <c r="D156" s="19" t="s">
        <v>547</v>
      </c>
      <c r="E156" s="1" t="s">
        <v>677</v>
      </c>
    </row>
    <row r="157" spans="1:5" ht="12.75">
      <c r="A157" s="12" t="s">
        <v>262</v>
      </c>
      <c r="B157" s="19" t="s">
        <v>551</v>
      </c>
      <c r="C157" s="19">
        <v>20691</v>
      </c>
      <c r="D157" s="19" t="s">
        <v>547</v>
      </c>
      <c r="E157" s="1" t="s">
        <v>672</v>
      </c>
    </row>
    <row r="158" spans="1:5" ht="12.75">
      <c r="A158" s="12" t="s">
        <v>263</v>
      </c>
      <c r="B158" s="19" t="s">
        <v>561</v>
      </c>
      <c r="C158" s="19">
        <v>230891</v>
      </c>
      <c r="D158" s="19" t="s">
        <v>578</v>
      </c>
      <c r="E158" s="1" t="s">
        <v>673</v>
      </c>
    </row>
    <row r="159" spans="1:5" ht="12.75">
      <c r="A159" s="12" t="s">
        <v>318</v>
      </c>
      <c r="B159" s="21" t="s">
        <v>571</v>
      </c>
      <c r="C159" s="19">
        <v>301190</v>
      </c>
      <c r="D159" s="19" t="s">
        <v>576</v>
      </c>
      <c r="E159" s="1" t="s">
        <v>679</v>
      </c>
    </row>
    <row r="160" spans="1:5" ht="12.75">
      <c r="A160" s="12" t="s">
        <v>319</v>
      </c>
      <c r="B160" s="19" t="s">
        <v>536</v>
      </c>
      <c r="C160" s="19">
        <v>0</v>
      </c>
      <c r="D160" s="19" t="s">
        <v>226</v>
      </c>
      <c r="E160" s="1" t="s">
        <v>686</v>
      </c>
    </row>
    <row r="161" spans="1:5" ht="12.75">
      <c r="A161" s="12" t="s">
        <v>320</v>
      </c>
      <c r="B161" s="21" t="s">
        <v>570</v>
      </c>
      <c r="C161" s="19">
        <v>100791</v>
      </c>
      <c r="D161" s="19" t="s">
        <v>576</v>
      </c>
      <c r="E161" s="1" t="s">
        <v>674</v>
      </c>
    </row>
    <row r="162" spans="1:5" ht="12.75">
      <c r="A162" s="12" t="s">
        <v>321</v>
      </c>
      <c r="B162" s="19" t="s">
        <v>562</v>
      </c>
      <c r="C162" s="19">
        <v>40392</v>
      </c>
      <c r="D162" s="19" t="s">
        <v>578</v>
      </c>
      <c r="E162" s="1" t="s">
        <v>683</v>
      </c>
    </row>
    <row r="163" spans="1:5" ht="12.75">
      <c r="A163" s="12" t="s">
        <v>322</v>
      </c>
      <c r="B163" s="19" t="s">
        <v>560</v>
      </c>
      <c r="C163" s="19">
        <v>191090</v>
      </c>
      <c r="D163" s="19" t="s">
        <v>578</v>
      </c>
      <c r="E163" s="1" t="s">
        <v>678</v>
      </c>
    </row>
    <row r="164" spans="1:5" ht="12.75">
      <c r="A164" s="12" t="s">
        <v>323</v>
      </c>
      <c r="B164" s="21" t="s">
        <v>684</v>
      </c>
      <c r="C164" s="19">
        <v>40490</v>
      </c>
      <c r="D164" s="19" t="s">
        <v>576</v>
      </c>
      <c r="E164" s="1" t="s">
        <v>685</v>
      </c>
    </row>
    <row r="165" spans="1:5" ht="12.75">
      <c r="A165" s="12" t="s">
        <v>324</v>
      </c>
      <c r="B165" s="19" t="s">
        <v>544</v>
      </c>
      <c r="C165" s="19">
        <v>50592</v>
      </c>
      <c r="D165" s="19" t="s">
        <v>577</v>
      </c>
      <c r="E165" s="1" t="s">
        <v>681</v>
      </c>
    </row>
    <row r="166" spans="1:5" ht="12.75">
      <c r="A166" s="12" t="s">
        <v>325</v>
      </c>
      <c r="B166" s="19" t="s">
        <v>543</v>
      </c>
      <c r="C166" s="19">
        <v>300791</v>
      </c>
      <c r="D166" s="19" t="s">
        <v>577</v>
      </c>
      <c r="E166" s="1" t="s">
        <v>676</v>
      </c>
    </row>
    <row r="167" spans="1:5" ht="12.75">
      <c r="A167" s="12" t="s">
        <v>326</v>
      </c>
      <c r="B167" s="19" t="s">
        <v>542</v>
      </c>
      <c r="C167" s="19">
        <v>200491</v>
      </c>
      <c r="D167" s="19" t="s">
        <v>577</v>
      </c>
      <c r="E167" s="1" t="s">
        <v>671</v>
      </c>
    </row>
    <row r="169" spans="1:2" ht="12.75">
      <c r="A169" s="4" t="s">
        <v>882</v>
      </c>
      <c r="B169" s="4"/>
    </row>
    <row r="170" spans="1:5" ht="12.75">
      <c r="A170" s="4"/>
      <c r="B170" s="19" t="s">
        <v>531</v>
      </c>
      <c r="D170" s="2" t="s">
        <v>883</v>
      </c>
      <c r="E170" s="1" t="s">
        <v>884</v>
      </c>
    </row>
    <row r="171" spans="1:2" ht="12.75">
      <c r="A171" s="4"/>
      <c r="B171" s="19" t="s">
        <v>538</v>
      </c>
    </row>
    <row r="172" spans="1:2" ht="12.75">
      <c r="A172" s="4"/>
      <c r="B172" s="19" t="s">
        <v>532</v>
      </c>
    </row>
    <row r="173" spans="1:2" ht="12.75">
      <c r="A173" s="4"/>
      <c r="B173" s="19" t="s">
        <v>533</v>
      </c>
    </row>
    <row r="174" spans="2:5" ht="12.75">
      <c r="B174" s="19" t="s">
        <v>477</v>
      </c>
      <c r="C174" s="19">
        <v>0</v>
      </c>
      <c r="D174" s="19" t="s">
        <v>240</v>
      </c>
      <c r="E174" s="21" t="s">
        <v>885</v>
      </c>
    </row>
    <row r="175" spans="2:5" ht="12.75">
      <c r="B175" s="19" t="s">
        <v>478</v>
      </c>
      <c r="C175" s="19">
        <v>0</v>
      </c>
      <c r="D175" s="19"/>
      <c r="E175" s="19"/>
    </row>
    <row r="176" spans="2:5" ht="12.75">
      <c r="B176" s="19" t="s">
        <v>476</v>
      </c>
      <c r="C176" s="19">
        <v>0</v>
      </c>
      <c r="D176" s="19"/>
      <c r="E176" s="19"/>
    </row>
    <row r="177" spans="2:5" ht="12.75">
      <c r="B177" s="19" t="s">
        <v>479</v>
      </c>
      <c r="C177" s="19">
        <v>0</v>
      </c>
      <c r="D177" s="19"/>
      <c r="E177" s="19"/>
    </row>
    <row r="178" spans="2:5" ht="12.75">
      <c r="B178" s="19" t="s">
        <v>485</v>
      </c>
      <c r="C178" s="19">
        <v>0</v>
      </c>
      <c r="D178" s="19" t="s">
        <v>483</v>
      </c>
      <c r="E178" s="21" t="s">
        <v>255</v>
      </c>
    </row>
    <row r="179" spans="2:5" ht="12.75">
      <c r="B179" s="19" t="s">
        <v>493</v>
      </c>
      <c r="C179" s="19">
        <v>0</v>
      </c>
      <c r="D179" s="19"/>
      <c r="E179" s="19"/>
    </row>
    <row r="180" spans="2:5" ht="12.75">
      <c r="B180" s="19" t="s">
        <v>484</v>
      </c>
      <c r="C180" s="19">
        <v>0</v>
      </c>
      <c r="D180" s="19"/>
      <c r="E180" s="19"/>
    </row>
    <row r="181" spans="2:5" ht="12.75">
      <c r="B181" s="19" t="s">
        <v>492</v>
      </c>
      <c r="C181" s="19">
        <v>0</v>
      </c>
      <c r="D181" s="19"/>
      <c r="E181" s="19"/>
    </row>
    <row r="182" spans="2:5" ht="12.75">
      <c r="B182" s="19" t="s">
        <v>497</v>
      </c>
      <c r="C182" s="19">
        <v>0</v>
      </c>
      <c r="D182" s="19" t="s">
        <v>514</v>
      </c>
      <c r="E182" s="21" t="s">
        <v>886</v>
      </c>
    </row>
    <row r="183" spans="2:5" ht="12.75">
      <c r="B183" s="19" t="s">
        <v>496</v>
      </c>
      <c r="C183" s="19">
        <v>0</v>
      </c>
      <c r="D183" s="19"/>
      <c r="E183" s="19"/>
    </row>
    <row r="184" spans="2:5" ht="12.75">
      <c r="B184" s="19" t="s">
        <v>495</v>
      </c>
      <c r="C184" s="19">
        <v>0</v>
      </c>
      <c r="D184" s="19"/>
      <c r="E184" s="19"/>
    </row>
    <row r="185" spans="2:5" ht="12.75">
      <c r="B185" s="19" t="s">
        <v>498</v>
      </c>
      <c r="C185" s="19">
        <v>0</v>
      </c>
      <c r="D185" s="19"/>
      <c r="E185" s="19"/>
    </row>
    <row r="186" spans="2:5" ht="12.75">
      <c r="B186" s="19" t="s">
        <v>504</v>
      </c>
      <c r="C186" s="19">
        <v>0</v>
      </c>
      <c r="D186" s="19" t="s">
        <v>513</v>
      </c>
      <c r="E186" s="21" t="s">
        <v>887</v>
      </c>
    </row>
    <row r="187" spans="2:5" ht="12.75">
      <c r="B187" s="19" t="s">
        <v>505</v>
      </c>
      <c r="C187" s="19">
        <v>0</v>
      </c>
      <c r="D187" s="19"/>
      <c r="E187" s="19"/>
    </row>
    <row r="188" spans="2:5" ht="12.75">
      <c r="B188" s="19" t="s">
        <v>507</v>
      </c>
      <c r="C188" s="19">
        <v>0</v>
      </c>
      <c r="D188" s="19"/>
      <c r="E188" s="19"/>
    </row>
    <row r="189" spans="2:5" ht="12.75">
      <c r="B189" s="19" t="s">
        <v>509</v>
      </c>
      <c r="C189" s="19">
        <v>0</v>
      </c>
      <c r="D189" s="19"/>
      <c r="E189" s="19"/>
    </row>
    <row r="190" spans="2:5" ht="12.75">
      <c r="B190" s="19" t="s">
        <v>515</v>
      </c>
      <c r="C190" s="19">
        <v>0</v>
      </c>
      <c r="D190" s="19" t="s">
        <v>239</v>
      </c>
      <c r="E190" s="21" t="s">
        <v>888</v>
      </c>
    </row>
    <row r="191" spans="2:5" ht="12.75">
      <c r="B191" s="19" t="s">
        <v>511</v>
      </c>
      <c r="C191" s="19">
        <v>0</v>
      </c>
      <c r="D191" s="21"/>
      <c r="E191" s="21"/>
    </row>
    <row r="192" spans="2:5" ht="12.75">
      <c r="B192" s="19" t="s">
        <v>516</v>
      </c>
      <c r="C192" s="19">
        <v>0</v>
      </c>
      <c r="D192" s="21"/>
      <c r="E192" s="21"/>
    </row>
    <row r="193" spans="2:5" ht="12.75">
      <c r="B193" s="19" t="s">
        <v>521</v>
      </c>
      <c r="C193" s="19">
        <v>0</v>
      </c>
      <c r="D193" s="21"/>
      <c r="E193" s="21"/>
    </row>
    <row r="194" spans="1:5" ht="12.75">
      <c r="A194" s="4" t="s">
        <v>893</v>
      </c>
      <c r="B194" s="4"/>
      <c r="C194" s="19"/>
      <c r="D194" s="19"/>
      <c r="E194" s="19"/>
    </row>
    <row r="195" spans="2:5" ht="12.75">
      <c r="B195" s="19" t="s">
        <v>503</v>
      </c>
      <c r="C195" s="19">
        <v>0</v>
      </c>
      <c r="D195" s="19" t="s">
        <v>514</v>
      </c>
      <c r="E195" s="22" t="s">
        <v>889</v>
      </c>
    </row>
    <row r="196" spans="2:5" ht="12.75">
      <c r="B196" s="19" t="s">
        <v>500</v>
      </c>
      <c r="C196" s="19">
        <v>0</v>
      </c>
      <c r="D196" s="21"/>
      <c r="E196" s="21"/>
    </row>
    <row r="197" spans="2:5" ht="12.75">
      <c r="B197" s="19" t="s">
        <v>499</v>
      </c>
      <c r="C197" s="19">
        <v>0</v>
      </c>
      <c r="D197" s="21"/>
      <c r="E197" s="21"/>
    </row>
    <row r="198" spans="2:5" ht="12.75">
      <c r="B198" s="19" t="s">
        <v>501</v>
      </c>
      <c r="C198" s="19">
        <v>0</v>
      </c>
      <c r="D198" s="21"/>
      <c r="E198" s="21"/>
    </row>
    <row r="199" spans="2:5" ht="12.75">
      <c r="B199" s="19" t="s">
        <v>511</v>
      </c>
      <c r="C199" s="19">
        <v>0</v>
      </c>
      <c r="D199" s="19" t="s">
        <v>513</v>
      </c>
      <c r="E199" s="22" t="s">
        <v>890</v>
      </c>
    </row>
    <row r="200" spans="2:5" ht="12.75">
      <c r="B200" s="19" t="s">
        <v>508</v>
      </c>
      <c r="C200" s="19">
        <v>0</v>
      </c>
      <c r="D200" s="19"/>
      <c r="E200" s="21"/>
    </row>
    <row r="201" spans="2:5" ht="12.75">
      <c r="B201" s="19" t="s">
        <v>510</v>
      </c>
      <c r="C201" s="19">
        <v>0</v>
      </c>
      <c r="D201" s="19"/>
      <c r="E201" s="21"/>
    </row>
    <row r="202" spans="2:5" ht="12.75">
      <c r="B202" s="19" t="s">
        <v>506</v>
      </c>
      <c r="C202" s="19">
        <v>271191</v>
      </c>
      <c r="D202" s="19"/>
      <c r="E202" s="21"/>
    </row>
    <row r="203" spans="2:5" ht="12.75">
      <c r="B203" s="19" t="s">
        <v>525</v>
      </c>
      <c r="C203" s="19">
        <v>0</v>
      </c>
      <c r="D203" s="19" t="s">
        <v>239</v>
      </c>
      <c r="E203" s="22" t="s">
        <v>891</v>
      </c>
    </row>
    <row r="204" spans="2:5" ht="12.75">
      <c r="B204" s="19" t="s">
        <v>520</v>
      </c>
      <c r="C204" s="19">
        <v>0</v>
      </c>
      <c r="D204" s="19"/>
      <c r="E204" s="21"/>
    </row>
    <row r="205" spans="2:5" ht="12.75">
      <c r="B205" s="19" t="s">
        <v>522</v>
      </c>
      <c r="C205" s="19">
        <v>0</v>
      </c>
      <c r="D205" s="19"/>
      <c r="E205" s="21"/>
    </row>
    <row r="206" spans="2:5" ht="12.75">
      <c r="B206" s="19" t="s">
        <v>523</v>
      </c>
      <c r="C206" s="19">
        <v>0</v>
      </c>
      <c r="D206" s="19"/>
      <c r="E206" s="21"/>
    </row>
    <row r="207" spans="2:5" ht="12.75">
      <c r="B207" s="19" t="s">
        <v>486</v>
      </c>
      <c r="C207" s="19">
        <v>0</v>
      </c>
      <c r="D207" s="19" t="s">
        <v>483</v>
      </c>
      <c r="E207" s="22" t="s">
        <v>892</v>
      </c>
    </row>
    <row r="208" spans="2:5" ht="12.75">
      <c r="B208" s="19" t="s">
        <v>487</v>
      </c>
      <c r="C208" s="19">
        <v>0</v>
      </c>
      <c r="D208" s="19"/>
      <c r="E208" s="21"/>
    </row>
    <row r="209" spans="2:5" ht="12.75">
      <c r="B209" s="19" t="s">
        <v>491</v>
      </c>
      <c r="C209" s="19">
        <v>0</v>
      </c>
      <c r="D209" s="19"/>
      <c r="E209" s="21"/>
    </row>
    <row r="210" spans="2:5" ht="12.75">
      <c r="B210" s="19" t="s">
        <v>490</v>
      </c>
      <c r="C210" s="19">
        <v>0</v>
      </c>
      <c r="D210" s="19"/>
      <c r="E210" s="21"/>
    </row>
    <row r="211" spans="2:5" ht="12.75">
      <c r="B211" s="19" t="s">
        <v>545</v>
      </c>
      <c r="C211" s="19">
        <v>0</v>
      </c>
      <c r="D211" s="19" t="s">
        <v>577</v>
      </c>
      <c r="E211" s="21" t="s">
        <v>894</v>
      </c>
    </row>
    <row r="212" spans="2:5" ht="12.75">
      <c r="B212" s="19" t="s">
        <v>540</v>
      </c>
      <c r="C212" s="19">
        <v>0</v>
      </c>
      <c r="D212" s="19"/>
      <c r="E212" s="19"/>
    </row>
    <row r="213" spans="2:5" ht="12.75">
      <c r="B213" s="19" t="s">
        <v>539</v>
      </c>
      <c r="C213" s="19">
        <v>0</v>
      </c>
      <c r="D213" s="19"/>
      <c r="E213" s="19"/>
    </row>
    <row r="214" spans="2:5" ht="12.75">
      <c r="B214" s="19" t="s">
        <v>546</v>
      </c>
      <c r="C214" s="19">
        <v>0</v>
      </c>
      <c r="D214" s="19"/>
      <c r="E214" s="19"/>
    </row>
    <row r="215" spans="2:5" ht="12.75">
      <c r="B215" s="19" t="s">
        <v>556</v>
      </c>
      <c r="C215" s="19">
        <v>0</v>
      </c>
      <c r="D215" s="19" t="s">
        <v>547</v>
      </c>
      <c r="E215" s="21" t="s">
        <v>895</v>
      </c>
    </row>
    <row r="216" spans="2:5" ht="12.75">
      <c r="B216" s="19" t="s">
        <v>548</v>
      </c>
      <c r="C216" s="19">
        <v>0</v>
      </c>
      <c r="D216" s="19"/>
      <c r="E216" s="19"/>
    </row>
    <row r="217" spans="2:5" ht="12.75">
      <c r="B217" s="19" t="s">
        <v>549</v>
      </c>
      <c r="C217" s="19">
        <v>0</v>
      </c>
      <c r="D217" s="19"/>
      <c r="E217" s="19"/>
    </row>
    <row r="218" spans="2:5" ht="12.75">
      <c r="B218" s="19" t="s">
        <v>550</v>
      </c>
      <c r="C218" s="19">
        <v>0</v>
      </c>
      <c r="D218" s="19"/>
      <c r="E218" s="19"/>
    </row>
    <row r="219" spans="2:5" ht="12.75">
      <c r="B219" s="19" t="s">
        <v>559</v>
      </c>
      <c r="C219" s="19">
        <v>0</v>
      </c>
      <c r="D219" s="19" t="s">
        <v>578</v>
      </c>
      <c r="E219" s="21" t="s">
        <v>896</v>
      </c>
    </row>
    <row r="220" spans="2:5" ht="12.75">
      <c r="B220" s="19" t="s">
        <v>560</v>
      </c>
      <c r="C220" s="19">
        <v>0</v>
      </c>
      <c r="D220" s="19"/>
      <c r="E220" s="19"/>
    </row>
    <row r="221" spans="2:5" ht="12.75">
      <c r="B221" s="19" t="s">
        <v>563</v>
      </c>
      <c r="C221" s="19">
        <v>0</v>
      </c>
      <c r="D221" s="19"/>
      <c r="E221" s="19"/>
    </row>
    <row r="222" spans="2:5" ht="12.75">
      <c r="B222" s="19" t="s">
        <v>558</v>
      </c>
      <c r="C222" s="19">
        <v>0</v>
      </c>
      <c r="D222" s="19"/>
      <c r="E222" s="19"/>
    </row>
    <row r="223" spans="2:5" ht="12.75">
      <c r="B223" s="19" t="s">
        <v>572</v>
      </c>
      <c r="C223" s="19">
        <v>0</v>
      </c>
      <c r="D223" s="19" t="s">
        <v>576</v>
      </c>
      <c r="E223" s="21" t="s">
        <v>897</v>
      </c>
    </row>
    <row r="224" spans="2:5" ht="12.75">
      <c r="B224" s="19" t="s">
        <v>569</v>
      </c>
      <c r="C224" s="19">
        <v>0</v>
      </c>
      <c r="D224" s="21"/>
      <c r="E224" s="21"/>
    </row>
    <row r="225" spans="2:5" ht="12.75">
      <c r="B225" s="19" t="s">
        <v>568</v>
      </c>
      <c r="C225" s="19">
        <v>0</v>
      </c>
      <c r="D225" s="21"/>
      <c r="E225" s="21"/>
    </row>
    <row r="226" spans="2:5" ht="12.75">
      <c r="B226" s="19" t="s">
        <v>567</v>
      </c>
      <c r="C226" s="19">
        <v>0</v>
      </c>
      <c r="D226" s="21"/>
      <c r="E226" s="21"/>
    </row>
    <row r="227" spans="1:5" ht="12.75">
      <c r="A227" s="4" t="s">
        <v>893</v>
      </c>
      <c r="B227" s="4"/>
      <c r="C227" s="19"/>
      <c r="D227" s="19"/>
      <c r="E227" s="19"/>
    </row>
    <row r="228" spans="1:5" ht="12.75">
      <c r="A228" s="4"/>
      <c r="B228" s="4"/>
      <c r="C228" s="19"/>
      <c r="D228" s="21" t="s">
        <v>898</v>
      </c>
      <c r="E228" s="21" t="s">
        <v>899</v>
      </c>
    </row>
    <row r="229" spans="1:5" ht="12.75">
      <c r="A229" s="4"/>
      <c r="B229" s="4"/>
      <c r="C229" s="19"/>
      <c r="D229" s="19"/>
      <c r="E229" s="19"/>
    </row>
    <row r="230" spans="1:5" ht="12.75">
      <c r="A230" s="4"/>
      <c r="B230" s="4"/>
      <c r="C230" s="19"/>
      <c r="D230" s="19"/>
      <c r="E230" s="19"/>
    </row>
    <row r="231" spans="1:5" ht="12.75">
      <c r="A231" s="4"/>
      <c r="B231" s="4"/>
      <c r="C231" s="19"/>
      <c r="D231" s="19"/>
      <c r="E231" s="19"/>
    </row>
    <row r="232" spans="2:5" ht="12.75">
      <c r="B232" s="19" t="s">
        <v>561</v>
      </c>
      <c r="C232" s="19">
        <v>0</v>
      </c>
      <c r="D232" s="19" t="s">
        <v>578</v>
      </c>
      <c r="E232" s="22" t="s">
        <v>900</v>
      </c>
    </row>
    <row r="233" spans="2:5" ht="12.75">
      <c r="B233" s="19" t="s">
        <v>565</v>
      </c>
      <c r="C233" s="19">
        <v>0</v>
      </c>
      <c r="D233" s="19"/>
      <c r="E233" s="21"/>
    </row>
    <row r="234" spans="2:5" ht="12.75">
      <c r="B234" s="19" t="s">
        <v>564</v>
      </c>
      <c r="C234" s="19">
        <v>0</v>
      </c>
      <c r="D234" s="19"/>
      <c r="E234" s="21"/>
    </row>
    <row r="235" spans="2:5" ht="12.75">
      <c r="B235" s="19" t="s">
        <v>562</v>
      </c>
      <c r="C235" s="19">
        <v>0</v>
      </c>
      <c r="D235" s="19"/>
      <c r="E235" s="21"/>
    </row>
    <row r="236" spans="2:5" ht="12.75">
      <c r="B236" s="19" t="s">
        <v>571</v>
      </c>
      <c r="C236" s="19">
        <v>0</v>
      </c>
      <c r="D236" s="19" t="s">
        <v>576</v>
      </c>
      <c r="E236" s="22" t="s">
        <v>901</v>
      </c>
    </row>
    <row r="237" spans="2:5" ht="12.75">
      <c r="B237" s="19" t="s">
        <v>574</v>
      </c>
      <c r="C237" s="19">
        <v>0</v>
      </c>
      <c r="D237" s="19"/>
      <c r="E237" s="21"/>
    </row>
    <row r="238" spans="2:5" ht="12.75">
      <c r="B238" s="19" t="s">
        <v>575</v>
      </c>
      <c r="C238" s="19">
        <v>0</v>
      </c>
      <c r="D238" s="19"/>
      <c r="E238" s="21"/>
    </row>
    <row r="239" spans="2:5" ht="12.75">
      <c r="B239" s="19" t="s">
        <v>580</v>
      </c>
      <c r="C239" s="19">
        <v>0</v>
      </c>
      <c r="D239" s="19"/>
      <c r="E239" s="21"/>
    </row>
    <row r="240" spans="2:5" ht="12.75">
      <c r="B240" s="19" t="s">
        <v>537</v>
      </c>
      <c r="C240" s="19">
        <v>0</v>
      </c>
      <c r="D240" s="19" t="s">
        <v>226</v>
      </c>
      <c r="E240" s="22" t="s">
        <v>902</v>
      </c>
    </row>
    <row r="241" spans="2:5" ht="12.75">
      <c r="B241" s="19" t="s">
        <v>536</v>
      </c>
      <c r="C241" s="19">
        <v>0</v>
      </c>
      <c r="D241" s="19"/>
      <c r="E241" s="21"/>
    </row>
    <row r="242" spans="2:5" ht="12.75">
      <c r="B242" s="19" t="s">
        <v>535</v>
      </c>
      <c r="C242" s="19">
        <v>0</v>
      </c>
      <c r="D242" s="19"/>
      <c r="E242" s="21"/>
    </row>
    <row r="243" spans="2:5" ht="12.75">
      <c r="B243" s="19" t="s">
        <v>534</v>
      </c>
      <c r="C243" s="19">
        <v>0</v>
      </c>
      <c r="D243" s="19"/>
      <c r="E243" s="21"/>
    </row>
  </sheetData>
  <mergeCells count="8">
    <mergeCell ref="C7:F7"/>
    <mergeCell ref="C8:F8"/>
    <mergeCell ref="C1:F1"/>
    <mergeCell ref="C3:E3"/>
    <mergeCell ref="C2:E2"/>
    <mergeCell ref="C4:D4"/>
    <mergeCell ref="C5:D5"/>
    <mergeCell ref="C6:D6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5"/>
  <sheetViews>
    <sheetView workbookViewId="0" topLeftCell="A1">
      <selection activeCell="C10" sqref="C10"/>
    </sheetView>
  </sheetViews>
  <sheetFormatPr defaultColWidth="9.00390625" defaultRowHeight="12.75"/>
  <cols>
    <col min="1" max="1" width="11.75390625" style="2" customWidth="1"/>
    <col min="2" max="2" width="21.625" style="2" customWidth="1"/>
    <col min="3" max="3" width="9.875" style="2" customWidth="1"/>
    <col min="4" max="4" width="27.25390625" style="2" customWidth="1"/>
    <col min="5" max="5" width="9.125" style="1" customWidth="1"/>
    <col min="6" max="16384" width="9.125" style="2" customWidth="1"/>
  </cols>
  <sheetData>
    <row r="1" spans="1:6" ht="12.75">
      <c r="A1" s="13"/>
      <c r="B1" s="14" t="s">
        <v>3</v>
      </c>
      <c r="C1" s="28" t="s">
        <v>903</v>
      </c>
      <c r="D1" s="28"/>
      <c r="E1" s="28"/>
      <c r="F1" s="28"/>
    </row>
    <row r="2" spans="1:6" ht="12.75">
      <c r="A2" s="13"/>
      <c r="B2" s="15" t="s">
        <v>4</v>
      </c>
      <c r="C2" s="29" t="s">
        <v>904</v>
      </c>
      <c r="D2" s="29"/>
      <c r="E2" s="29"/>
      <c r="F2" s="16"/>
    </row>
    <row r="3" spans="1:6" ht="12.75">
      <c r="A3" s="13"/>
      <c r="B3" s="15" t="s">
        <v>5</v>
      </c>
      <c r="C3" s="29" t="s">
        <v>2</v>
      </c>
      <c r="D3" s="29"/>
      <c r="E3" s="29"/>
      <c r="F3" s="16"/>
    </row>
    <row r="4" spans="1:6" ht="12.75">
      <c r="A4" s="13"/>
      <c r="B4" s="15" t="s">
        <v>6</v>
      </c>
      <c r="C4" s="30" t="s">
        <v>905</v>
      </c>
      <c r="D4" s="30"/>
      <c r="E4" s="16"/>
      <c r="F4" s="16"/>
    </row>
    <row r="5" spans="1:6" ht="12.75">
      <c r="A5" s="13"/>
      <c r="B5" s="15" t="s">
        <v>7</v>
      </c>
      <c r="C5" s="30" t="s">
        <v>906</v>
      </c>
      <c r="D5" s="30"/>
      <c r="E5" s="16"/>
      <c r="F5" s="16"/>
    </row>
    <row r="6" spans="1:6" ht="12.75">
      <c r="A6" s="13"/>
      <c r="B6" s="15" t="s">
        <v>8</v>
      </c>
      <c r="C6" s="30" t="s">
        <v>907</v>
      </c>
      <c r="D6" s="30"/>
      <c r="E6" s="16"/>
      <c r="F6" s="16"/>
    </row>
    <row r="7" spans="1:6" s="25" customFormat="1" ht="12.75">
      <c r="A7" s="24"/>
      <c r="B7" s="15" t="s">
        <v>943</v>
      </c>
      <c r="C7" s="30" t="s">
        <v>944</v>
      </c>
      <c r="D7" s="30"/>
      <c r="E7" s="30"/>
      <c r="F7" s="30"/>
    </row>
    <row r="8" spans="1:8" s="25" customFormat="1" ht="12.75">
      <c r="A8" s="26"/>
      <c r="B8" s="26"/>
      <c r="C8" s="31" t="s">
        <v>948</v>
      </c>
      <c r="D8" s="31"/>
      <c r="E8" s="31"/>
      <c r="F8" s="31"/>
      <c r="G8" s="26"/>
      <c r="H8" s="26"/>
    </row>
    <row r="9" spans="1:8" s="25" customFormat="1" ht="12.75">
      <c r="A9" s="26"/>
      <c r="B9" s="26"/>
      <c r="C9" s="27" t="s">
        <v>949</v>
      </c>
      <c r="D9" s="27"/>
      <c r="E9" s="27"/>
      <c r="F9" s="27"/>
      <c r="G9" s="26"/>
      <c r="H9" s="26"/>
    </row>
    <row r="10" spans="1:8" ht="12.75">
      <c r="A10" s="4" t="s">
        <v>781</v>
      </c>
      <c r="B10" s="4"/>
      <c r="C10" s="9"/>
      <c r="D10" s="9"/>
      <c r="E10" s="5"/>
      <c r="F10" s="4"/>
      <c r="G10" s="5"/>
      <c r="H10" s="6"/>
    </row>
    <row r="11" spans="1:8" ht="12.75">
      <c r="A11" s="7" t="s">
        <v>258</v>
      </c>
      <c r="B11" s="3" t="s">
        <v>725</v>
      </c>
      <c r="C11" s="3">
        <v>261092</v>
      </c>
      <c r="D11" s="3" t="s">
        <v>732</v>
      </c>
      <c r="E11" s="5" t="s">
        <v>793</v>
      </c>
      <c r="F11" s="8"/>
      <c r="G11" s="8"/>
      <c r="H11" s="18"/>
    </row>
    <row r="12" spans="1:8" ht="12.75">
      <c r="A12" s="7" t="s">
        <v>259</v>
      </c>
      <c r="B12" s="3" t="s">
        <v>695</v>
      </c>
      <c r="C12" s="3">
        <v>220886</v>
      </c>
      <c r="D12" s="3" t="s">
        <v>84</v>
      </c>
      <c r="E12" s="5" t="s">
        <v>358</v>
      </c>
      <c r="F12" s="8"/>
      <c r="G12" s="8"/>
      <c r="H12" s="18"/>
    </row>
    <row r="13" spans="1:8" ht="12.75">
      <c r="A13" s="7" t="s">
        <v>260</v>
      </c>
      <c r="B13" s="3" t="s">
        <v>689</v>
      </c>
      <c r="C13" s="3">
        <v>250691</v>
      </c>
      <c r="D13" s="3" t="s">
        <v>58</v>
      </c>
      <c r="E13" s="1" t="s">
        <v>594</v>
      </c>
      <c r="F13" s="8"/>
      <c r="G13" s="8"/>
      <c r="H13" s="18"/>
    </row>
    <row r="14" spans="1:8" ht="12.75">
      <c r="A14" s="7" t="s">
        <v>261</v>
      </c>
      <c r="B14" s="3" t="s">
        <v>717</v>
      </c>
      <c r="C14" s="3" t="e">
        <v>#REF!</v>
      </c>
      <c r="D14" s="3" t="s">
        <v>578</v>
      </c>
      <c r="E14" s="5" t="s">
        <v>785</v>
      </c>
      <c r="F14" s="8"/>
      <c r="G14" s="8"/>
      <c r="H14" s="18"/>
    </row>
    <row r="15" spans="1:5" ht="12.75">
      <c r="A15" s="7" t="s">
        <v>262</v>
      </c>
      <c r="B15" s="3" t="s">
        <v>726</v>
      </c>
      <c r="C15" s="3">
        <v>30292</v>
      </c>
      <c r="D15" s="3" t="s">
        <v>732</v>
      </c>
      <c r="E15" s="1" t="s">
        <v>785</v>
      </c>
    </row>
    <row r="16" spans="1:5" ht="12.75">
      <c r="A16" s="7" t="s">
        <v>263</v>
      </c>
      <c r="B16" s="3" t="s">
        <v>706</v>
      </c>
      <c r="C16" s="3">
        <v>130192</v>
      </c>
      <c r="D16" s="3" t="s">
        <v>716</v>
      </c>
      <c r="E16" s="5" t="s">
        <v>177</v>
      </c>
    </row>
    <row r="17" spans="1:5" ht="12.75">
      <c r="A17" s="7" t="s">
        <v>318</v>
      </c>
      <c r="B17" s="3" t="s">
        <v>696</v>
      </c>
      <c r="C17" s="3">
        <v>0</v>
      </c>
      <c r="D17" s="3" t="s">
        <v>84</v>
      </c>
      <c r="E17" s="1" t="s">
        <v>19</v>
      </c>
    </row>
    <row r="18" spans="1:256" ht="12.75">
      <c r="A18" s="4" t="s">
        <v>782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5" ht="12.75">
      <c r="A19" s="11" t="s">
        <v>258</v>
      </c>
      <c r="B19" s="3" t="s">
        <v>718</v>
      </c>
      <c r="C19" s="3" t="e">
        <v>#REF!</v>
      </c>
      <c r="D19" s="3" t="s">
        <v>578</v>
      </c>
      <c r="E19" s="1" t="s">
        <v>794</v>
      </c>
    </row>
    <row r="20" spans="1:5" ht="12.75">
      <c r="A20" s="11" t="s">
        <v>259</v>
      </c>
      <c r="B20" s="3" t="s">
        <v>724</v>
      </c>
      <c r="C20" s="3" t="e">
        <v>#REF!</v>
      </c>
      <c r="D20" s="3" t="s">
        <v>578</v>
      </c>
      <c r="E20" s="1" t="s">
        <v>787</v>
      </c>
    </row>
    <row r="21" spans="1:5" ht="12.75">
      <c r="A21" s="11" t="s">
        <v>260</v>
      </c>
      <c r="B21" s="3" t="s">
        <v>707</v>
      </c>
      <c r="C21" s="3">
        <v>230191</v>
      </c>
      <c r="D21" s="3" t="s">
        <v>716</v>
      </c>
      <c r="E21" s="1" t="s">
        <v>176</v>
      </c>
    </row>
    <row r="22" spans="1:5" ht="12.75">
      <c r="A22" s="11" t="s">
        <v>261</v>
      </c>
      <c r="B22" s="3" t="s">
        <v>690</v>
      </c>
      <c r="C22" s="3">
        <v>181090</v>
      </c>
      <c r="D22" s="3" t="s">
        <v>58</v>
      </c>
      <c r="E22" s="1" t="s">
        <v>17</v>
      </c>
    </row>
    <row r="23" spans="1:5" ht="12.75">
      <c r="A23" s="11" t="s">
        <v>262</v>
      </c>
      <c r="B23" s="3" t="s">
        <v>708</v>
      </c>
      <c r="C23" s="3">
        <v>180990</v>
      </c>
      <c r="D23" s="3" t="s">
        <v>716</v>
      </c>
      <c r="E23" s="1" t="s">
        <v>353</v>
      </c>
    </row>
    <row r="24" spans="1:5" ht="12.75">
      <c r="A24" s="11" t="s">
        <v>263</v>
      </c>
      <c r="B24" s="3" t="s">
        <v>697</v>
      </c>
      <c r="C24" s="3">
        <v>0</v>
      </c>
      <c r="D24" s="3" t="s">
        <v>84</v>
      </c>
      <c r="E24" s="1" t="s">
        <v>256</v>
      </c>
    </row>
    <row r="25" spans="1:2" ht="12.75">
      <c r="A25" s="4" t="s">
        <v>783</v>
      </c>
      <c r="B25" s="4"/>
    </row>
    <row r="26" spans="1:5" ht="12.75">
      <c r="A26" s="11" t="s">
        <v>258</v>
      </c>
      <c r="B26" s="3" t="s">
        <v>735</v>
      </c>
      <c r="C26" s="3">
        <v>260990</v>
      </c>
      <c r="D26" s="3" t="s">
        <v>744</v>
      </c>
      <c r="E26" s="1" t="s">
        <v>795</v>
      </c>
    </row>
    <row r="27" spans="1:5" ht="12.75">
      <c r="A27" s="11" t="s">
        <v>259</v>
      </c>
      <c r="B27" s="3" t="s">
        <v>767</v>
      </c>
      <c r="C27" s="3">
        <v>70591</v>
      </c>
      <c r="D27" s="3" t="s">
        <v>766</v>
      </c>
      <c r="E27" s="1" t="s">
        <v>348</v>
      </c>
    </row>
    <row r="28" spans="1:5" ht="12.75">
      <c r="A28" s="11" t="s">
        <v>260</v>
      </c>
      <c r="B28" s="3" t="s">
        <v>759</v>
      </c>
      <c r="C28" s="3">
        <v>50791</v>
      </c>
      <c r="D28" s="3" t="s">
        <v>159</v>
      </c>
      <c r="E28" s="1" t="s">
        <v>21</v>
      </c>
    </row>
    <row r="29" spans="1:5" ht="12.75">
      <c r="A29" s="11" t="s">
        <v>261</v>
      </c>
      <c r="B29" s="3" t="s">
        <v>747</v>
      </c>
      <c r="C29" s="3">
        <v>190291</v>
      </c>
      <c r="D29" s="3" t="s">
        <v>757</v>
      </c>
      <c r="E29" s="1" t="s">
        <v>22</v>
      </c>
    </row>
    <row r="30" spans="1:5" ht="12.75">
      <c r="A30" s="11" t="s">
        <v>262</v>
      </c>
      <c r="B30" s="3" t="s">
        <v>736</v>
      </c>
      <c r="C30" s="3">
        <v>310591</v>
      </c>
      <c r="D30" s="3" t="s">
        <v>744</v>
      </c>
      <c r="E30" s="1" t="s">
        <v>788</v>
      </c>
    </row>
    <row r="31" spans="1:5" ht="12.75">
      <c r="A31" s="11" t="s">
        <v>263</v>
      </c>
      <c r="B31" s="3" t="s">
        <v>746</v>
      </c>
      <c r="C31" s="3">
        <v>201290</v>
      </c>
      <c r="D31" s="3" t="s">
        <v>757</v>
      </c>
      <c r="E31" s="1" t="s">
        <v>181</v>
      </c>
    </row>
    <row r="32" spans="1:4" ht="12.75">
      <c r="A32" s="4" t="s">
        <v>784</v>
      </c>
      <c r="B32" s="4"/>
      <c r="C32" s="3"/>
      <c r="D32" s="3"/>
    </row>
    <row r="33" spans="1:5" ht="12.75">
      <c r="A33" s="11" t="s">
        <v>258</v>
      </c>
      <c r="B33" s="3" t="s">
        <v>760</v>
      </c>
      <c r="C33" s="3">
        <v>80292</v>
      </c>
      <c r="D33" s="3" t="s">
        <v>159</v>
      </c>
      <c r="E33" s="1" t="s">
        <v>796</v>
      </c>
    </row>
    <row r="34" spans="1:5" ht="12.75">
      <c r="A34" s="11" t="s">
        <v>259</v>
      </c>
      <c r="B34" s="3" t="s">
        <v>768</v>
      </c>
      <c r="C34" s="3">
        <v>260691</v>
      </c>
      <c r="D34" s="3" t="s">
        <v>766</v>
      </c>
      <c r="E34" s="1" t="s">
        <v>789</v>
      </c>
    </row>
    <row r="35" spans="1:5" ht="12.75">
      <c r="A35" s="11" t="s">
        <v>260</v>
      </c>
      <c r="B35" s="3" t="s">
        <v>737</v>
      </c>
      <c r="C35" s="3">
        <v>190290</v>
      </c>
      <c r="D35" s="3" t="s">
        <v>744</v>
      </c>
      <c r="E35" s="1" t="s">
        <v>791</v>
      </c>
    </row>
    <row r="36" spans="1:5" ht="12.75">
      <c r="A36" s="11" t="s">
        <v>261</v>
      </c>
      <c r="B36" s="3" t="s">
        <v>769</v>
      </c>
      <c r="C36" s="3">
        <v>151090</v>
      </c>
      <c r="D36" s="3" t="s">
        <v>766</v>
      </c>
      <c r="E36" s="1" t="s">
        <v>790</v>
      </c>
    </row>
    <row r="37" spans="1:5" ht="12.75">
      <c r="A37" s="11" t="s">
        <v>262</v>
      </c>
      <c r="B37" s="3" t="s">
        <v>761</v>
      </c>
      <c r="C37" s="3">
        <v>171291</v>
      </c>
      <c r="D37" s="3" t="s">
        <v>159</v>
      </c>
      <c r="E37" s="1" t="s">
        <v>19</v>
      </c>
    </row>
    <row r="38" spans="1:5" ht="12.75">
      <c r="A38" s="11" t="s">
        <v>263</v>
      </c>
      <c r="B38" s="3" t="s">
        <v>748</v>
      </c>
      <c r="C38" s="3">
        <v>80491</v>
      </c>
      <c r="D38" s="3" t="s">
        <v>757</v>
      </c>
      <c r="E38" s="1" t="s">
        <v>792</v>
      </c>
    </row>
    <row r="40" spans="1:2" ht="12.75">
      <c r="A40" s="4" t="s">
        <v>797</v>
      </c>
      <c r="B40" s="4"/>
    </row>
    <row r="41" spans="1:5" ht="12.75">
      <c r="A41" s="11" t="s">
        <v>258</v>
      </c>
      <c r="B41" s="3" t="s">
        <v>725</v>
      </c>
      <c r="C41" s="3">
        <v>261092</v>
      </c>
      <c r="D41" s="3" t="s">
        <v>732</v>
      </c>
      <c r="E41" s="1" t="s">
        <v>811</v>
      </c>
    </row>
    <row r="42" spans="1:5" ht="12.75">
      <c r="A42" s="11" t="s">
        <v>259</v>
      </c>
      <c r="B42" s="3" t="s">
        <v>728</v>
      </c>
      <c r="C42" s="3">
        <v>91290</v>
      </c>
      <c r="D42" s="3" t="s">
        <v>732</v>
      </c>
      <c r="E42" s="1" t="s">
        <v>653</v>
      </c>
    </row>
    <row r="43" spans="1:5" ht="12.75">
      <c r="A43" s="11" t="s">
        <v>260</v>
      </c>
      <c r="B43" s="3" t="s">
        <v>735</v>
      </c>
      <c r="C43" s="3">
        <v>260990</v>
      </c>
      <c r="D43" s="3" t="s">
        <v>744</v>
      </c>
      <c r="E43" s="1" t="s">
        <v>657</v>
      </c>
    </row>
    <row r="44" spans="1:5" ht="12.75">
      <c r="A44" s="11" t="s">
        <v>261</v>
      </c>
      <c r="B44" s="3" t="s">
        <v>718</v>
      </c>
      <c r="C44" s="3" t="e">
        <v>#REF!</v>
      </c>
      <c r="D44" s="3" t="s">
        <v>578</v>
      </c>
      <c r="E44" s="1" t="s">
        <v>798</v>
      </c>
    </row>
    <row r="45" spans="1:5" ht="12.75">
      <c r="A45" s="11" t="s">
        <v>262</v>
      </c>
      <c r="B45" s="3" t="s">
        <v>752</v>
      </c>
      <c r="C45" s="3">
        <v>180192</v>
      </c>
      <c r="D45" s="3" t="s">
        <v>757</v>
      </c>
      <c r="E45" s="1" t="s">
        <v>394</v>
      </c>
    </row>
    <row r="46" spans="1:5" ht="12.75">
      <c r="A46" s="11" t="s">
        <v>263</v>
      </c>
      <c r="B46" s="3" t="s">
        <v>689</v>
      </c>
      <c r="C46" s="3">
        <v>250691</v>
      </c>
      <c r="D46" s="3" t="s">
        <v>58</v>
      </c>
      <c r="E46" s="1" t="s">
        <v>801</v>
      </c>
    </row>
    <row r="47" spans="1:5" ht="12.75">
      <c r="A47" s="11" t="s">
        <v>318</v>
      </c>
      <c r="B47" s="3" t="s">
        <v>722</v>
      </c>
      <c r="C47" s="3" t="e">
        <v>#REF!</v>
      </c>
      <c r="D47" s="3" t="s">
        <v>578</v>
      </c>
      <c r="E47" s="1" t="s">
        <v>406</v>
      </c>
    </row>
    <row r="48" spans="1:5" ht="12.75">
      <c r="A48" s="11" t="s">
        <v>319</v>
      </c>
      <c r="B48" s="3" t="s">
        <v>696</v>
      </c>
      <c r="C48" s="3">
        <v>0</v>
      </c>
      <c r="D48" s="3" t="s">
        <v>84</v>
      </c>
      <c r="E48" s="1" t="s">
        <v>397</v>
      </c>
    </row>
    <row r="49" spans="1:5" ht="12.75">
      <c r="A49" s="11" t="s">
        <v>320</v>
      </c>
      <c r="B49" s="3" t="s">
        <v>742</v>
      </c>
      <c r="C49" s="3">
        <v>30491</v>
      </c>
      <c r="D49" s="3" t="s">
        <v>744</v>
      </c>
      <c r="E49" s="1" t="s">
        <v>806</v>
      </c>
    </row>
    <row r="50" spans="1:5" ht="12.75">
      <c r="A50" s="11" t="s">
        <v>321</v>
      </c>
      <c r="B50" s="3" t="s">
        <v>741</v>
      </c>
      <c r="C50" s="3">
        <v>240492</v>
      </c>
      <c r="D50" s="3" t="s">
        <v>744</v>
      </c>
      <c r="E50" s="1" t="s">
        <v>804</v>
      </c>
    </row>
    <row r="51" spans="1:5" ht="12.75">
      <c r="A51" s="11" t="s">
        <v>322</v>
      </c>
      <c r="B51" s="3" t="s">
        <v>713</v>
      </c>
      <c r="C51" s="3">
        <v>71290</v>
      </c>
      <c r="D51" s="3" t="s">
        <v>716</v>
      </c>
      <c r="E51" s="1" t="s">
        <v>800</v>
      </c>
    </row>
    <row r="52" spans="1:5" ht="12.75">
      <c r="A52" s="11" t="s">
        <v>323</v>
      </c>
      <c r="B52" s="3" t="s">
        <v>778</v>
      </c>
      <c r="C52" s="3">
        <v>50691</v>
      </c>
      <c r="D52" s="3" t="s">
        <v>159</v>
      </c>
      <c r="E52" s="1" t="s">
        <v>808</v>
      </c>
    </row>
    <row r="53" spans="1:5" ht="12.75">
      <c r="A53" s="11" t="s">
        <v>324</v>
      </c>
      <c r="B53" s="3" t="s">
        <v>773</v>
      </c>
      <c r="C53" s="3">
        <v>80291</v>
      </c>
      <c r="D53" s="3" t="s">
        <v>766</v>
      </c>
      <c r="E53" s="1" t="s">
        <v>454</v>
      </c>
    </row>
    <row r="54" spans="1:5" ht="12.75">
      <c r="A54" s="11" t="s">
        <v>325</v>
      </c>
      <c r="B54" s="3" t="s">
        <v>693</v>
      </c>
      <c r="C54" s="3">
        <v>280791</v>
      </c>
      <c r="D54" s="3" t="s">
        <v>58</v>
      </c>
      <c r="E54" s="1" t="s">
        <v>466</v>
      </c>
    </row>
    <row r="55" spans="1:5" ht="12.75">
      <c r="A55" s="11" t="s">
        <v>326</v>
      </c>
      <c r="B55" s="3" t="s">
        <v>703</v>
      </c>
      <c r="C55" s="3">
        <v>0</v>
      </c>
      <c r="D55" s="3" t="s">
        <v>84</v>
      </c>
      <c r="E55" s="1" t="s">
        <v>799</v>
      </c>
    </row>
    <row r="56" spans="1:5" ht="12.75">
      <c r="A56" s="11" t="s">
        <v>327</v>
      </c>
      <c r="B56" s="3" t="s">
        <v>711</v>
      </c>
      <c r="C56" s="3">
        <v>71290</v>
      </c>
      <c r="D56" s="3" t="s">
        <v>716</v>
      </c>
      <c r="E56" s="1" t="s">
        <v>465</v>
      </c>
    </row>
    <row r="57" spans="1:5" ht="12.75">
      <c r="A57" s="11" t="s">
        <v>328</v>
      </c>
      <c r="B57" s="3" t="s">
        <v>709</v>
      </c>
      <c r="C57" s="3">
        <v>241090</v>
      </c>
      <c r="D57" s="3" t="s">
        <v>716</v>
      </c>
      <c r="E57" s="1" t="s">
        <v>802</v>
      </c>
    </row>
    <row r="58" spans="1:5" ht="12.75">
      <c r="A58" s="11" t="s">
        <v>329</v>
      </c>
      <c r="B58" s="3" t="s">
        <v>748</v>
      </c>
      <c r="C58" s="3">
        <v>80491</v>
      </c>
      <c r="D58" s="3" t="s">
        <v>757</v>
      </c>
      <c r="E58" s="1" t="s">
        <v>807</v>
      </c>
    </row>
    <row r="59" spans="1:5" ht="12.75">
      <c r="A59" s="11" t="s">
        <v>330</v>
      </c>
      <c r="B59" s="3" t="s">
        <v>775</v>
      </c>
      <c r="C59" s="3">
        <v>200291</v>
      </c>
      <c r="D59" s="3" t="s">
        <v>766</v>
      </c>
      <c r="E59" s="1" t="s">
        <v>803</v>
      </c>
    </row>
    <row r="60" spans="1:5" ht="12.75">
      <c r="A60" s="11" t="s">
        <v>331</v>
      </c>
      <c r="B60" s="3" t="s">
        <v>764</v>
      </c>
      <c r="C60" s="3">
        <v>50691</v>
      </c>
      <c r="D60" s="3" t="s">
        <v>159</v>
      </c>
      <c r="E60" s="1" t="s">
        <v>462</v>
      </c>
    </row>
    <row r="61" spans="1:5" ht="12.75">
      <c r="A61" s="11" t="s">
        <v>332</v>
      </c>
      <c r="B61" s="3" t="s">
        <v>704</v>
      </c>
      <c r="C61" s="3">
        <v>0</v>
      </c>
      <c r="D61" s="3" t="s">
        <v>84</v>
      </c>
      <c r="E61" s="1" t="s">
        <v>398</v>
      </c>
    </row>
    <row r="62" spans="1:5" ht="12.75">
      <c r="A62" s="11" t="s">
        <v>333</v>
      </c>
      <c r="B62" s="3" t="s">
        <v>723</v>
      </c>
      <c r="C62" s="3" t="e">
        <v>#REF!</v>
      </c>
      <c r="D62" s="3" t="s">
        <v>578</v>
      </c>
      <c r="E62" s="1" t="s">
        <v>656</v>
      </c>
    </row>
    <row r="63" spans="1:5" ht="12.75">
      <c r="A63" s="11" t="s">
        <v>334</v>
      </c>
      <c r="B63" s="3" t="s">
        <v>765</v>
      </c>
      <c r="C63" s="3">
        <v>40292</v>
      </c>
      <c r="D63" s="3" t="s">
        <v>159</v>
      </c>
      <c r="E63" s="1" t="s">
        <v>810</v>
      </c>
    </row>
    <row r="64" spans="1:5" ht="12.75">
      <c r="A64" s="11" t="s">
        <v>335</v>
      </c>
      <c r="B64" s="3" t="s">
        <v>770</v>
      </c>
      <c r="C64" s="3">
        <v>240990</v>
      </c>
      <c r="D64" s="3" t="s">
        <v>766</v>
      </c>
      <c r="E64" s="1" t="s">
        <v>809</v>
      </c>
    </row>
    <row r="65" spans="1:5" ht="12.75">
      <c r="A65" s="11" t="s">
        <v>336</v>
      </c>
      <c r="B65" s="3" t="s">
        <v>754</v>
      </c>
      <c r="C65" s="3">
        <v>260990</v>
      </c>
      <c r="D65" s="3" t="s">
        <v>757</v>
      </c>
      <c r="E65" s="1" t="s">
        <v>805</v>
      </c>
    </row>
    <row r="66" spans="1:4" ht="12.75">
      <c r="A66" s="11"/>
      <c r="B66" s="3"/>
      <c r="C66" s="3"/>
      <c r="D66" s="3"/>
    </row>
    <row r="67" spans="1:2" ht="12.75">
      <c r="A67" s="4" t="s">
        <v>812</v>
      </c>
      <c r="B67" s="4"/>
    </row>
    <row r="68" spans="2:5" ht="12.75">
      <c r="B68" s="3" t="s">
        <v>752</v>
      </c>
      <c r="C68" s="3">
        <v>180192</v>
      </c>
      <c r="D68" s="3" t="s">
        <v>757</v>
      </c>
      <c r="E68" s="1" t="s">
        <v>814</v>
      </c>
    </row>
    <row r="69" spans="2:5" ht="12.75">
      <c r="B69" s="3" t="s">
        <v>728</v>
      </c>
      <c r="C69" s="3">
        <v>91290</v>
      </c>
      <c r="D69" s="3" t="s">
        <v>732</v>
      </c>
      <c r="E69" s="1" t="s">
        <v>813</v>
      </c>
    </row>
    <row r="70" spans="2:5" ht="12.75">
      <c r="B70" s="3" t="s">
        <v>706</v>
      </c>
      <c r="C70" s="3">
        <v>40791</v>
      </c>
      <c r="D70" s="3" t="s">
        <v>716</v>
      </c>
      <c r="E70" s="1" t="s">
        <v>473</v>
      </c>
    </row>
    <row r="71" spans="2:5" ht="12.75">
      <c r="B71" s="3" t="s">
        <v>692</v>
      </c>
      <c r="C71" s="3">
        <v>280791</v>
      </c>
      <c r="D71" s="3" t="s">
        <v>58</v>
      </c>
      <c r="E71" s="1" t="s">
        <v>473</v>
      </c>
    </row>
    <row r="72" spans="2:5" ht="12.75">
      <c r="B72" s="3" t="s">
        <v>700</v>
      </c>
      <c r="C72" s="3">
        <v>0</v>
      </c>
      <c r="D72" s="3" t="s">
        <v>84</v>
      </c>
      <c r="E72" s="1" t="s">
        <v>473</v>
      </c>
    </row>
    <row r="73" spans="2:5" ht="12.75">
      <c r="B73" s="3" t="s">
        <v>712</v>
      </c>
      <c r="C73" s="3">
        <v>30291</v>
      </c>
      <c r="D73" s="3" t="s">
        <v>716</v>
      </c>
      <c r="E73" s="1" t="s">
        <v>473</v>
      </c>
    </row>
    <row r="74" spans="2:5" ht="12.75">
      <c r="B74" s="3" t="s">
        <v>719</v>
      </c>
      <c r="C74" s="3" t="e">
        <v>#REF!</v>
      </c>
      <c r="D74" s="3" t="s">
        <v>578</v>
      </c>
      <c r="E74" s="1" t="s">
        <v>473</v>
      </c>
    </row>
    <row r="75" spans="2:5" ht="12.75">
      <c r="B75" s="3" t="s">
        <v>710</v>
      </c>
      <c r="C75" s="3">
        <v>310391</v>
      </c>
      <c r="D75" s="3" t="s">
        <v>716</v>
      </c>
      <c r="E75" s="1" t="s">
        <v>473</v>
      </c>
    </row>
    <row r="76" spans="2:5" ht="12.75">
      <c r="B76" s="3" t="s">
        <v>759</v>
      </c>
      <c r="C76" s="3">
        <v>50791</v>
      </c>
      <c r="D76" s="3" t="s">
        <v>159</v>
      </c>
      <c r="E76" s="1" t="s">
        <v>473</v>
      </c>
    </row>
    <row r="77" spans="2:5" ht="12.75">
      <c r="B77" s="3" t="s">
        <v>772</v>
      </c>
      <c r="C77" s="3">
        <v>120491</v>
      </c>
      <c r="D77" s="3" t="s">
        <v>766</v>
      </c>
      <c r="E77" s="1" t="s">
        <v>473</v>
      </c>
    </row>
    <row r="78" spans="2:5" ht="12.75">
      <c r="B78" s="3" t="s">
        <v>760</v>
      </c>
      <c r="C78" s="3">
        <v>80292</v>
      </c>
      <c r="D78" s="3" t="s">
        <v>159</v>
      </c>
      <c r="E78" s="1" t="s">
        <v>473</v>
      </c>
    </row>
    <row r="79" spans="2:5" ht="12.75">
      <c r="B79" s="3" t="s">
        <v>720</v>
      </c>
      <c r="C79" s="3" t="e">
        <v>#REF!</v>
      </c>
      <c r="D79" s="3" t="s">
        <v>578</v>
      </c>
      <c r="E79" s="1" t="s">
        <v>472</v>
      </c>
    </row>
    <row r="80" spans="2:5" ht="12.75">
      <c r="B80" s="3" t="s">
        <v>727</v>
      </c>
      <c r="C80" s="3">
        <v>90291</v>
      </c>
      <c r="D80" s="3" t="s">
        <v>732</v>
      </c>
      <c r="E80" s="1" t="s">
        <v>472</v>
      </c>
    </row>
    <row r="81" spans="2:5" ht="12.75">
      <c r="B81" s="3" t="s">
        <v>693</v>
      </c>
      <c r="C81" s="3">
        <v>280791</v>
      </c>
      <c r="D81" s="3" t="s">
        <v>58</v>
      </c>
      <c r="E81" s="1" t="s">
        <v>472</v>
      </c>
    </row>
    <row r="82" spans="2:5" ht="12.75">
      <c r="B82" s="3" t="s">
        <v>721</v>
      </c>
      <c r="C82" s="3" t="e">
        <v>#REF!</v>
      </c>
      <c r="D82" s="3" t="s">
        <v>578</v>
      </c>
      <c r="E82" s="1" t="s">
        <v>472</v>
      </c>
    </row>
    <row r="83" spans="2:5" ht="12.75">
      <c r="B83" s="3" t="s">
        <v>740</v>
      </c>
      <c r="C83" s="3">
        <v>190290</v>
      </c>
      <c r="D83" s="3" t="s">
        <v>744</v>
      </c>
      <c r="E83" s="1" t="s">
        <v>472</v>
      </c>
    </row>
    <row r="84" spans="2:5" ht="12.75">
      <c r="B84" s="3" t="s">
        <v>746</v>
      </c>
      <c r="C84" s="3">
        <v>201290</v>
      </c>
      <c r="D84" s="3" t="s">
        <v>757</v>
      </c>
      <c r="E84" s="1" t="s">
        <v>472</v>
      </c>
    </row>
    <row r="85" spans="2:5" ht="12.75">
      <c r="B85" s="3" t="s">
        <v>773</v>
      </c>
      <c r="C85" s="3">
        <v>80291</v>
      </c>
      <c r="D85" s="3" t="s">
        <v>766</v>
      </c>
      <c r="E85" s="1" t="s">
        <v>475</v>
      </c>
    </row>
    <row r="86" spans="2:5" ht="12.75">
      <c r="B86" s="3" t="s">
        <v>737</v>
      </c>
      <c r="C86" s="3">
        <v>190290</v>
      </c>
      <c r="D86" s="3" t="s">
        <v>744</v>
      </c>
      <c r="E86" s="1" t="s">
        <v>475</v>
      </c>
    </row>
    <row r="87" spans="2:5" ht="12.75">
      <c r="B87" s="3" t="s">
        <v>741</v>
      </c>
      <c r="C87" s="3">
        <v>240492</v>
      </c>
      <c r="D87" s="3" t="s">
        <v>744</v>
      </c>
      <c r="E87" s="1" t="s">
        <v>475</v>
      </c>
    </row>
    <row r="88" spans="2:5" ht="12.75">
      <c r="B88" s="3" t="s">
        <v>753</v>
      </c>
      <c r="C88" s="3">
        <v>130891</v>
      </c>
      <c r="D88" s="3" t="s">
        <v>757</v>
      </c>
      <c r="E88" s="1" t="s">
        <v>475</v>
      </c>
    </row>
    <row r="89" spans="2:5" ht="12.75">
      <c r="B89" s="3" t="s">
        <v>701</v>
      </c>
      <c r="C89" s="3">
        <v>0</v>
      </c>
      <c r="D89" s="3" t="s">
        <v>84</v>
      </c>
      <c r="E89" s="1" t="s">
        <v>468</v>
      </c>
    </row>
    <row r="90" spans="2:5" ht="12.75">
      <c r="B90" s="3" t="s">
        <v>774</v>
      </c>
      <c r="C90" s="3">
        <v>150191</v>
      </c>
      <c r="D90" s="3" t="s">
        <v>766</v>
      </c>
      <c r="E90" s="1" t="s">
        <v>468</v>
      </c>
    </row>
    <row r="91" spans="2:5" ht="12.75">
      <c r="B91" s="3" t="s">
        <v>704</v>
      </c>
      <c r="C91" s="3">
        <v>0</v>
      </c>
      <c r="D91" s="3" t="s">
        <v>84</v>
      </c>
      <c r="E91" s="1" t="s">
        <v>16</v>
      </c>
    </row>
    <row r="93" spans="1:2" ht="12.75">
      <c r="A93" s="4" t="s">
        <v>815</v>
      </c>
      <c r="B93" s="4"/>
    </row>
    <row r="94" spans="1:5" ht="12.75">
      <c r="A94" s="11" t="s">
        <v>258</v>
      </c>
      <c r="B94" s="19" t="s">
        <v>697</v>
      </c>
      <c r="C94" s="19">
        <v>0</v>
      </c>
      <c r="D94" s="19" t="s">
        <v>84</v>
      </c>
      <c r="E94" s="1" t="s">
        <v>832</v>
      </c>
    </row>
    <row r="95" spans="1:5" ht="12.75">
      <c r="A95" s="11" t="s">
        <v>259</v>
      </c>
      <c r="B95" s="19" t="s">
        <v>753</v>
      </c>
      <c r="C95" s="19">
        <v>130891</v>
      </c>
      <c r="D95" s="19" t="s">
        <v>757</v>
      </c>
      <c r="E95" s="1" t="s">
        <v>189</v>
      </c>
    </row>
    <row r="96" spans="1:5" ht="12.75">
      <c r="A96" s="11" t="s">
        <v>260</v>
      </c>
      <c r="B96" s="19" t="s">
        <v>705</v>
      </c>
      <c r="C96" s="19">
        <v>0</v>
      </c>
      <c r="D96" s="19" t="s">
        <v>84</v>
      </c>
      <c r="E96" s="1" t="s">
        <v>818</v>
      </c>
    </row>
    <row r="97" spans="1:5" ht="12.75">
      <c r="A97" s="11" t="s">
        <v>261</v>
      </c>
      <c r="B97" s="19" t="s">
        <v>724</v>
      </c>
      <c r="C97" s="19" t="e">
        <v>#REF!</v>
      </c>
      <c r="D97" s="19" t="s">
        <v>578</v>
      </c>
      <c r="E97" s="1" t="s">
        <v>23</v>
      </c>
    </row>
    <row r="98" spans="1:5" ht="12.75">
      <c r="A98" s="11" t="s">
        <v>262</v>
      </c>
      <c r="B98" s="19" t="s">
        <v>707</v>
      </c>
      <c r="C98" s="19">
        <v>180990</v>
      </c>
      <c r="D98" s="19" t="s">
        <v>716</v>
      </c>
      <c r="E98" s="1" t="s">
        <v>819</v>
      </c>
    </row>
    <row r="99" spans="1:5" ht="12.75">
      <c r="A99" s="11" t="s">
        <v>263</v>
      </c>
      <c r="B99" s="19" t="s">
        <v>769</v>
      </c>
      <c r="C99" s="19">
        <v>151090</v>
      </c>
      <c r="D99" s="19" t="s">
        <v>766</v>
      </c>
      <c r="E99" s="1" t="s">
        <v>348</v>
      </c>
    </row>
    <row r="100" spans="1:5" ht="12.75">
      <c r="A100" s="11" t="s">
        <v>318</v>
      </c>
      <c r="B100" s="19" t="s">
        <v>715</v>
      </c>
      <c r="C100" s="19">
        <v>40791</v>
      </c>
      <c r="D100" s="19" t="s">
        <v>716</v>
      </c>
      <c r="E100" s="1" t="s">
        <v>824</v>
      </c>
    </row>
    <row r="101" spans="1:5" ht="12.75">
      <c r="A101" s="11" t="s">
        <v>319</v>
      </c>
      <c r="B101" s="19" t="s">
        <v>755</v>
      </c>
      <c r="C101" s="19">
        <v>130891</v>
      </c>
      <c r="D101" s="19" t="s">
        <v>757</v>
      </c>
      <c r="E101" s="1" t="s">
        <v>786</v>
      </c>
    </row>
    <row r="102" spans="1:5" ht="12.75">
      <c r="A102" s="11" t="s">
        <v>320</v>
      </c>
      <c r="B102" s="19" t="s">
        <v>703</v>
      </c>
      <c r="C102" s="19">
        <v>0</v>
      </c>
      <c r="D102" s="19" t="s">
        <v>84</v>
      </c>
      <c r="E102" s="1" t="s">
        <v>592</v>
      </c>
    </row>
    <row r="103" spans="1:5" ht="12.75">
      <c r="A103" s="11" t="s">
        <v>321</v>
      </c>
      <c r="B103" s="19" t="s">
        <v>720</v>
      </c>
      <c r="C103" s="19" t="e">
        <v>#REF!</v>
      </c>
      <c r="D103" s="19" t="s">
        <v>578</v>
      </c>
      <c r="E103" s="1" t="s">
        <v>588</v>
      </c>
    </row>
    <row r="104" spans="1:5" ht="12.75">
      <c r="A104" s="11" t="s">
        <v>322</v>
      </c>
      <c r="B104" s="19" t="s">
        <v>738</v>
      </c>
      <c r="C104" s="19">
        <v>200990</v>
      </c>
      <c r="D104" s="19" t="s">
        <v>744</v>
      </c>
      <c r="E104" s="1" t="s">
        <v>829</v>
      </c>
    </row>
    <row r="105" spans="1:5" ht="12.75">
      <c r="A105" s="11" t="s">
        <v>323</v>
      </c>
      <c r="B105" s="19" t="s">
        <v>743</v>
      </c>
      <c r="C105" s="19">
        <v>80490</v>
      </c>
      <c r="D105" s="19" t="s">
        <v>744</v>
      </c>
      <c r="E105" s="1" t="s">
        <v>825</v>
      </c>
    </row>
    <row r="106" spans="1:5" ht="12.75">
      <c r="A106" s="11" t="s">
        <v>324</v>
      </c>
      <c r="B106" s="19" t="s">
        <v>764</v>
      </c>
      <c r="C106" s="19">
        <v>21090</v>
      </c>
      <c r="D106" s="19" t="s">
        <v>159</v>
      </c>
      <c r="E106" s="1" t="s">
        <v>826</v>
      </c>
    </row>
    <row r="107" spans="1:5" ht="12.75">
      <c r="A107" s="11" t="s">
        <v>325</v>
      </c>
      <c r="B107" s="19" t="s">
        <v>740</v>
      </c>
      <c r="C107" s="19">
        <v>80490</v>
      </c>
      <c r="D107" s="19" t="s">
        <v>744</v>
      </c>
      <c r="E107" s="1" t="s">
        <v>826</v>
      </c>
    </row>
    <row r="108" spans="1:5" ht="12.75">
      <c r="A108" s="11" t="s">
        <v>326</v>
      </c>
      <c r="B108" s="19" t="s">
        <v>776</v>
      </c>
      <c r="C108" s="19">
        <v>120491</v>
      </c>
      <c r="D108" s="19" t="s">
        <v>766</v>
      </c>
      <c r="E108" s="1" t="s">
        <v>828</v>
      </c>
    </row>
    <row r="109" spans="1:5" ht="12.75">
      <c r="A109" s="11" t="s">
        <v>327</v>
      </c>
      <c r="B109" s="19" t="s">
        <v>714</v>
      </c>
      <c r="C109" s="19">
        <v>180990</v>
      </c>
      <c r="D109" s="19" t="s">
        <v>716</v>
      </c>
      <c r="E109" s="1" t="s">
        <v>822</v>
      </c>
    </row>
    <row r="110" spans="1:5" ht="12.75">
      <c r="A110" s="11" t="s">
        <v>328</v>
      </c>
      <c r="B110" s="19" t="s">
        <v>761</v>
      </c>
      <c r="C110" s="19">
        <v>171291</v>
      </c>
      <c r="D110" s="19" t="s">
        <v>159</v>
      </c>
      <c r="E110" s="1" t="s">
        <v>831</v>
      </c>
    </row>
    <row r="111" spans="1:5" ht="12.75">
      <c r="A111" s="11" t="s">
        <v>329</v>
      </c>
      <c r="B111" s="19" t="s">
        <v>772</v>
      </c>
      <c r="C111" s="19">
        <v>120491</v>
      </c>
      <c r="D111" s="19" t="s">
        <v>766</v>
      </c>
      <c r="E111" s="1" t="s">
        <v>827</v>
      </c>
    </row>
    <row r="112" spans="1:5" ht="12.75">
      <c r="A112" s="11" t="s">
        <v>330</v>
      </c>
      <c r="B112" s="19" t="s">
        <v>729</v>
      </c>
      <c r="C112" s="19">
        <v>210791</v>
      </c>
      <c r="D112" s="19" t="s">
        <v>732</v>
      </c>
      <c r="E112" s="1" t="s">
        <v>816</v>
      </c>
    </row>
    <row r="113" spans="1:5" ht="12.75">
      <c r="A113" s="11" t="s">
        <v>331</v>
      </c>
      <c r="B113" s="19" t="s">
        <v>756</v>
      </c>
      <c r="C113" s="19">
        <v>280391</v>
      </c>
      <c r="D113" s="19" t="s">
        <v>757</v>
      </c>
      <c r="E113" s="1" t="s">
        <v>830</v>
      </c>
    </row>
    <row r="114" spans="1:5" ht="12.75">
      <c r="A114" s="11" t="s">
        <v>332</v>
      </c>
      <c r="B114" s="19" t="s">
        <v>730</v>
      </c>
      <c r="C114" s="19">
        <v>210791</v>
      </c>
      <c r="D114" s="19" t="s">
        <v>732</v>
      </c>
      <c r="E114" s="1" t="s">
        <v>820</v>
      </c>
    </row>
    <row r="115" spans="1:5" ht="12.75">
      <c r="A115" s="11" t="s">
        <v>333</v>
      </c>
      <c r="B115" s="19" t="s">
        <v>731</v>
      </c>
      <c r="C115" s="19">
        <v>291290</v>
      </c>
      <c r="D115" s="19" t="s">
        <v>732</v>
      </c>
      <c r="E115" s="1" t="s">
        <v>820</v>
      </c>
    </row>
    <row r="116" spans="1:5" ht="12.75">
      <c r="A116" s="11" t="s">
        <v>334</v>
      </c>
      <c r="B116" s="19" t="s">
        <v>734</v>
      </c>
      <c r="C116" s="19" t="e">
        <v>#REF!</v>
      </c>
      <c r="D116" s="19" t="s">
        <v>578</v>
      </c>
      <c r="E116" s="1" t="s">
        <v>823</v>
      </c>
    </row>
    <row r="117" spans="1:5" ht="12.75">
      <c r="A117" s="11" t="s">
        <v>335</v>
      </c>
      <c r="B117" s="19" t="s">
        <v>691</v>
      </c>
      <c r="C117" s="19">
        <v>200991</v>
      </c>
      <c r="D117" s="19" t="s">
        <v>58</v>
      </c>
      <c r="E117" s="1" t="s">
        <v>817</v>
      </c>
    </row>
    <row r="118" spans="1:5" ht="12.75">
      <c r="A118" s="11" t="s">
        <v>336</v>
      </c>
      <c r="B118" s="19" t="s">
        <v>692</v>
      </c>
      <c r="C118" s="19">
        <v>200991</v>
      </c>
      <c r="D118" s="19" t="s">
        <v>58</v>
      </c>
      <c r="E118" s="1" t="s">
        <v>821</v>
      </c>
    </row>
    <row r="119" spans="1:5" ht="12.75">
      <c r="A119" s="11" t="s">
        <v>337</v>
      </c>
      <c r="B119" s="19" t="s">
        <v>765</v>
      </c>
      <c r="C119" s="19">
        <v>21090</v>
      </c>
      <c r="D119" s="19" t="s">
        <v>159</v>
      </c>
      <c r="E119" s="1" t="s">
        <v>16</v>
      </c>
    </row>
    <row r="122" spans="1:4" ht="12.75">
      <c r="A122" s="4" t="s">
        <v>833</v>
      </c>
      <c r="B122" s="4"/>
      <c r="C122" s="21"/>
      <c r="D122" s="21"/>
    </row>
    <row r="123" spans="1:5" ht="12.75">
      <c r="A123" s="11" t="s">
        <v>258</v>
      </c>
      <c r="B123" s="19" t="s">
        <v>695</v>
      </c>
      <c r="C123" s="19">
        <v>0</v>
      </c>
      <c r="D123" s="19" t="s">
        <v>84</v>
      </c>
      <c r="E123" s="1" t="s">
        <v>834</v>
      </c>
    </row>
    <row r="124" spans="1:5" ht="12.75">
      <c r="A124" s="11" t="s">
        <v>259</v>
      </c>
      <c r="B124" s="19" t="s">
        <v>698</v>
      </c>
      <c r="C124" s="19">
        <v>0</v>
      </c>
      <c r="D124" s="19" t="s">
        <v>84</v>
      </c>
      <c r="E124" s="1" t="s">
        <v>839</v>
      </c>
    </row>
    <row r="125" spans="1:5" ht="12.75">
      <c r="A125" s="11" t="s">
        <v>260</v>
      </c>
      <c r="B125" s="19" t="s">
        <v>727</v>
      </c>
      <c r="C125" s="19">
        <v>90291</v>
      </c>
      <c r="D125" s="19" t="s">
        <v>732</v>
      </c>
      <c r="E125" s="1" t="s">
        <v>837</v>
      </c>
    </row>
    <row r="126" spans="1:5" ht="12.75">
      <c r="A126" s="11" t="s">
        <v>261</v>
      </c>
      <c r="B126" s="19" t="s">
        <v>690</v>
      </c>
      <c r="C126" s="19">
        <v>181090</v>
      </c>
      <c r="D126" s="19" t="s">
        <v>58</v>
      </c>
      <c r="E126" s="1" t="s">
        <v>838</v>
      </c>
    </row>
    <row r="127" spans="1:5" ht="12.75">
      <c r="A127" s="11" t="s">
        <v>262</v>
      </c>
      <c r="B127" s="19" t="s">
        <v>719</v>
      </c>
      <c r="C127" s="19" t="e">
        <v>#REF!</v>
      </c>
      <c r="D127" s="19" t="s">
        <v>578</v>
      </c>
      <c r="E127" s="1" t="s">
        <v>836</v>
      </c>
    </row>
    <row r="128" spans="1:5" ht="12.75">
      <c r="A128" s="11" t="s">
        <v>263</v>
      </c>
      <c r="B128" s="19" t="s">
        <v>726</v>
      </c>
      <c r="C128" s="19">
        <v>30292</v>
      </c>
      <c r="D128" s="19" t="s">
        <v>732</v>
      </c>
      <c r="E128" s="1" t="s">
        <v>842</v>
      </c>
    </row>
    <row r="129" spans="1:5" ht="12.75">
      <c r="A129" s="11" t="s">
        <v>318</v>
      </c>
      <c r="B129" s="19" t="s">
        <v>699</v>
      </c>
      <c r="C129" s="19">
        <v>0</v>
      </c>
      <c r="D129" s="19" t="s">
        <v>84</v>
      </c>
      <c r="E129" s="1" t="s">
        <v>844</v>
      </c>
    </row>
    <row r="130" spans="1:5" ht="12.75">
      <c r="A130" s="11" t="s">
        <v>319</v>
      </c>
      <c r="B130" s="19" t="s">
        <v>711</v>
      </c>
      <c r="C130" s="19">
        <v>0</v>
      </c>
      <c r="D130" s="19" t="s">
        <v>716</v>
      </c>
      <c r="E130" s="1" t="s">
        <v>845</v>
      </c>
    </row>
    <row r="131" spans="1:5" ht="12.75">
      <c r="A131" s="11" t="s">
        <v>320</v>
      </c>
      <c r="B131" s="19" t="s">
        <v>733</v>
      </c>
      <c r="C131" s="19" t="e">
        <v>#REF!</v>
      </c>
      <c r="D131" s="19" t="s">
        <v>578</v>
      </c>
      <c r="E131" s="1" t="s">
        <v>841</v>
      </c>
    </row>
    <row r="132" spans="1:5" ht="12.75">
      <c r="A132" s="11" t="s">
        <v>321</v>
      </c>
      <c r="B132" s="19" t="s">
        <v>709</v>
      </c>
      <c r="C132" s="19">
        <v>30291</v>
      </c>
      <c r="D132" s="19" t="s">
        <v>716</v>
      </c>
      <c r="E132" s="1" t="s">
        <v>835</v>
      </c>
    </row>
    <row r="133" spans="1:6" ht="12.75">
      <c r="A133" s="11" t="s">
        <v>322</v>
      </c>
      <c r="B133" s="19" t="s">
        <v>710</v>
      </c>
      <c r="C133" s="19">
        <v>20291</v>
      </c>
      <c r="D133" s="19" t="s">
        <v>716</v>
      </c>
      <c r="E133" s="1" t="s">
        <v>840</v>
      </c>
      <c r="F133" s="2" t="s">
        <v>0</v>
      </c>
    </row>
    <row r="134" spans="1:5" ht="12.75">
      <c r="A134" s="11" t="s">
        <v>323</v>
      </c>
      <c r="B134" s="19" t="s">
        <v>691</v>
      </c>
      <c r="C134" s="19">
        <v>200991</v>
      </c>
      <c r="D134" s="19" t="s">
        <v>58</v>
      </c>
      <c r="E134" s="1" t="s">
        <v>843</v>
      </c>
    </row>
    <row r="135" spans="1:4" ht="12.75">
      <c r="A135" s="4" t="s">
        <v>846</v>
      </c>
      <c r="B135" s="4"/>
      <c r="C135" s="21"/>
      <c r="D135" s="21"/>
    </row>
    <row r="136" spans="1:5" ht="12.75">
      <c r="A136" s="11" t="s">
        <v>258</v>
      </c>
      <c r="B136" s="19" t="s">
        <v>768</v>
      </c>
      <c r="C136" s="19">
        <v>260691</v>
      </c>
      <c r="D136" s="19" t="s">
        <v>766</v>
      </c>
      <c r="E136" s="1" t="s">
        <v>857</v>
      </c>
    </row>
    <row r="137" spans="1:5" ht="12.75">
      <c r="A137" s="11" t="s">
        <v>259</v>
      </c>
      <c r="B137" s="19" t="s">
        <v>770</v>
      </c>
      <c r="C137" s="19">
        <v>240990</v>
      </c>
      <c r="D137" s="19" t="s">
        <v>766</v>
      </c>
      <c r="E137" s="1" t="s">
        <v>849</v>
      </c>
    </row>
    <row r="138" spans="1:5" ht="12.75">
      <c r="A138" s="11" t="s">
        <v>260</v>
      </c>
      <c r="B138" s="19" t="s">
        <v>771</v>
      </c>
      <c r="C138" s="19">
        <v>211190</v>
      </c>
      <c r="D138" s="19" t="s">
        <v>766</v>
      </c>
      <c r="E138" s="1" t="s">
        <v>853</v>
      </c>
    </row>
    <row r="139" spans="1:5" ht="12.75">
      <c r="A139" s="11" t="s">
        <v>261</v>
      </c>
      <c r="B139" s="19" t="s">
        <v>736</v>
      </c>
      <c r="C139" s="19">
        <v>310591</v>
      </c>
      <c r="D139" s="19" t="s">
        <v>744</v>
      </c>
      <c r="E139" s="1" t="s">
        <v>854</v>
      </c>
    </row>
    <row r="140" spans="1:5" ht="12.75">
      <c r="A140" s="11" t="s">
        <v>262</v>
      </c>
      <c r="B140" s="19" t="s">
        <v>763</v>
      </c>
      <c r="C140" s="19">
        <v>110292</v>
      </c>
      <c r="D140" s="19" t="s">
        <v>159</v>
      </c>
      <c r="E140" s="1" t="s">
        <v>856</v>
      </c>
    </row>
    <row r="141" spans="1:5" ht="12.75">
      <c r="A141" s="11" t="s">
        <v>263</v>
      </c>
      <c r="B141" s="19" t="s">
        <v>738</v>
      </c>
      <c r="C141" s="19">
        <v>200990</v>
      </c>
      <c r="D141" s="19" t="s">
        <v>744</v>
      </c>
      <c r="E141" s="1" t="s">
        <v>850</v>
      </c>
    </row>
    <row r="142" spans="1:5" ht="12.75">
      <c r="A142" s="11" t="s">
        <v>318</v>
      </c>
      <c r="B142" s="19" t="s">
        <v>751</v>
      </c>
      <c r="C142" s="19">
        <v>81190</v>
      </c>
      <c r="D142" s="19" t="s">
        <v>757</v>
      </c>
      <c r="E142" s="1" t="s">
        <v>855</v>
      </c>
    </row>
    <row r="143" spans="1:5" ht="12.75">
      <c r="A143" s="11" t="s">
        <v>319</v>
      </c>
      <c r="B143" s="19" t="s">
        <v>762</v>
      </c>
      <c r="C143" s="19">
        <v>50691</v>
      </c>
      <c r="D143" s="19" t="s">
        <v>159</v>
      </c>
      <c r="E143" s="1" t="s">
        <v>848</v>
      </c>
    </row>
    <row r="144" spans="1:5" ht="12.75">
      <c r="A144" s="11" t="s">
        <v>320</v>
      </c>
      <c r="B144" s="19" t="s">
        <v>749</v>
      </c>
      <c r="C144" s="19">
        <v>90391</v>
      </c>
      <c r="D144" s="19" t="s">
        <v>757</v>
      </c>
      <c r="E144" s="1" t="s">
        <v>847</v>
      </c>
    </row>
    <row r="145" spans="1:5" ht="12.75">
      <c r="A145" s="11" t="s">
        <v>321</v>
      </c>
      <c r="B145" s="19" t="s">
        <v>750</v>
      </c>
      <c r="C145" s="19">
        <v>130791</v>
      </c>
      <c r="D145" s="19" t="s">
        <v>757</v>
      </c>
      <c r="E145" s="1" t="s">
        <v>851</v>
      </c>
    </row>
    <row r="146" spans="1:5" ht="12.75">
      <c r="A146" s="11" t="s">
        <v>322</v>
      </c>
      <c r="B146" s="19" t="s">
        <v>777</v>
      </c>
      <c r="C146" s="19">
        <v>300392</v>
      </c>
      <c r="D146" s="19" t="s">
        <v>159</v>
      </c>
      <c r="E146" s="1" t="s">
        <v>852</v>
      </c>
    </row>
    <row r="147" spans="1:5" ht="12.75">
      <c r="A147" s="11" t="s">
        <v>323</v>
      </c>
      <c r="B147" s="19" t="s">
        <v>739</v>
      </c>
      <c r="C147" s="19">
        <v>130191</v>
      </c>
      <c r="D147" s="19" t="s">
        <v>744</v>
      </c>
      <c r="E147" s="1" t="s">
        <v>858</v>
      </c>
    </row>
    <row r="149" spans="1:2" ht="12.75">
      <c r="A149" s="4" t="s">
        <v>859</v>
      </c>
      <c r="B149" s="4"/>
    </row>
    <row r="150" spans="2:5" ht="12.75">
      <c r="B150" s="19" t="s">
        <v>689</v>
      </c>
      <c r="C150" s="19">
        <v>250691</v>
      </c>
      <c r="D150" s="19" t="s">
        <v>58</v>
      </c>
      <c r="E150" s="21" t="s">
        <v>24</v>
      </c>
    </row>
    <row r="151" spans="2:5" ht="12.75">
      <c r="B151" s="19" t="s">
        <v>694</v>
      </c>
      <c r="C151" s="19">
        <v>20891</v>
      </c>
      <c r="D151" s="19"/>
      <c r="E151" s="19"/>
    </row>
    <row r="152" spans="2:5" ht="12.75">
      <c r="B152" s="19" t="s">
        <v>692</v>
      </c>
      <c r="C152" s="19">
        <v>80990</v>
      </c>
      <c r="D152" s="19"/>
      <c r="E152" s="19"/>
    </row>
    <row r="153" spans="2:5" ht="12.75">
      <c r="B153" s="19" t="s">
        <v>690</v>
      </c>
      <c r="C153" s="19">
        <v>181090</v>
      </c>
      <c r="D153" s="19"/>
      <c r="E153" s="19"/>
    </row>
    <row r="154" spans="2:5" ht="12.75">
      <c r="B154" s="19" t="s">
        <v>703</v>
      </c>
      <c r="C154" s="19">
        <v>0</v>
      </c>
      <c r="D154" s="19" t="s">
        <v>84</v>
      </c>
      <c r="E154" s="21" t="s">
        <v>860</v>
      </c>
    </row>
    <row r="155" spans="2:5" ht="12.75">
      <c r="B155" s="19" t="s">
        <v>697</v>
      </c>
      <c r="C155" s="19">
        <v>0</v>
      </c>
      <c r="D155" s="19"/>
      <c r="E155" s="19"/>
    </row>
    <row r="156" spans="2:5" ht="12.75">
      <c r="B156" s="19" t="s">
        <v>696</v>
      </c>
      <c r="C156" s="19">
        <v>0</v>
      </c>
      <c r="D156" s="19"/>
      <c r="E156" s="19"/>
    </row>
    <row r="157" spans="2:5" ht="12.75">
      <c r="B157" s="19" t="s">
        <v>695</v>
      </c>
      <c r="C157" s="19">
        <v>0</v>
      </c>
      <c r="D157" s="19"/>
      <c r="E157" s="19"/>
    </row>
    <row r="158" spans="2:5" ht="12.75">
      <c r="B158" s="19" t="s">
        <v>708</v>
      </c>
      <c r="C158" s="19">
        <v>0</v>
      </c>
      <c r="D158" s="19" t="s">
        <v>716</v>
      </c>
      <c r="E158" s="21" t="s">
        <v>861</v>
      </c>
    </row>
    <row r="159" spans="2:5" ht="12.75">
      <c r="B159" s="19" t="s">
        <v>711</v>
      </c>
      <c r="C159" s="19">
        <v>0</v>
      </c>
      <c r="D159" s="19"/>
      <c r="E159" s="19"/>
    </row>
    <row r="160" spans="2:5" ht="12.75">
      <c r="B160" s="19" t="s">
        <v>707</v>
      </c>
      <c r="C160" s="19">
        <v>0</v>
      </c>
      <c r="D160" s="19"/>
      <c r="E160" s="19"/>
    </row>
    <row r="161" spans="2:5" ht="12.75">
      <c r="B161" s="19" t="s">
        <v>706</v>
      </c>
      <c r="C161" s="19">
        <v>0</v>
      </c>
      <c r="D161" s="19"/>
      <c r="E161" s="19"/>
    </row>
    <row r="162" spans="2:5" ht="12.75">
      <c r="B162" s="19" t="s">
        <v>717</v>
      </c>
      <c r="C162" s="19">
        <v>0</v>
      </c>
      <c r="D162" s="19" t="s">
        <v>578</v>
      </c>
      <c r="E162" s="21" t="s">
        <v>862</v>
      </c>
    </row>
    <row r="163" spans="2:5" ht="12.75">
      <c r="B163" s="19" t="s">
        <v>718</v>
      </c>
      <c r="C163" s="19">
        <v>0</v>
      </c>
      <c r="D163" s="19"/>
      <c r="E163" s="19"/>
    </row>
    <row r="164" spans="2:5" ht="12.75">
      <c r="B164" s="19" t="s">
        <v>720</v>
      </c>
      <c r="C164" s="19">
        <v>0</v>
      </c>
      <c r="D164" s="19"/>
      <c r="E164" s="19"/>
    </row>
    <row r="165" spans="2:5" ht="12.75">
      <c r="B165" s="19" t="s">
        <v>724</v>
      </c>
      <c r="C165" s="19">
        <v>0</v>
      </c>
      <c r="D165" s="19"/>
      <c r="E165" s="19"/>
    </row>
    <row r="166" spans="2:5" ht="12.75">
      <c r="B166" s="19" t="s">
        <v>725</v>
      </c>
      <c r="C166" s="19">
        <v>0</v>
      </c>
      <c r="D166" s="19" t="s">
        <v>732</v>
      </c>
      <c r="E166" s="21" t="s">
        <v>863</v>
      </c>
    </row>
    <row r="167" spans="2:5" ht="12.75">
      <c r="B167" s="19" t="s">
        <v>726</v>
      </c>
      <c r="C167" s="19">
        <v>0</v>
      </c>
      <c r="D167" s="21"/>
      <c r="E167" s="21"/>
    </row>
    <row r="168" spans="2:5" ht="12.75">
      <c r="B168" s="19" t="s">
        <v>727</v>
      </c>
      <c r="C168" s="19">
        <v>0</v>
      </c>
      <c r="D168" s="21"/>
      <c r="E168" s="21"/>
    </row>
    <row r="169" spans="2:5" ht="12.75">
      <c r="B169" s="19" t="s">
        <v>728</v>
      </c>
      <c r="C169" s="19">
        <v>0</v>
      </c>
      <c r="D169" s="21"/>
      <c r="E169" s="21"/>
    </row>
    <row r="170" spans="1:5" ht="12.75">
      <c r="A170" s="4" t="s">
        <v>874</v>
      </c>
      <c r="B170" s="4"/>
      <c r="C170" s="19"/>
      <c r="D170" s="19"/>
      <c r="E170" s="19"/>
    </row>
    <row r="171" spans="2:5" ht="12.75">
      <c r="B171" s="19" t="s">
        <v>713</v>
      </c>
      <c r="C171" s="19">
        <v>0</v>
      </c>
      <c r="D171" s="19" t="s">
        <v>716</v>
      </c>
      <c r="E171" s="22" t="s">
        <v>864</v>
      </c>
    </row>
    <row r="172" spans="2:5" ht="12.75">
      <c r="B172" s="19" t="s">
        <v>710</v>
      </c>
      <c r="C172" s="19">
        <v>0</v>
      </c>
      <c r="D172" s="21"/>
      <c r="E172" s="21"/>
    </row>
    <row r="173" spans="2:5" ht="12.75">
      <c r="B173" s="19" t="s">
        <v>709</v>
      </c>
      <c r="C173" s="19">
        <v>0</v>
      </c>
      <c r="D173" s="21"/>
      <c r="E173" s="21"/>
    </row>
    <row r="174" spans="2:5" ht="12.75">
      <c r="B174" s="19" t="s">
        <v>715</v>
      </c>
      <c r="C174" s="19">
        <v>0</v>
      </c>
      <c r="D174" s="21"/>
      <c r="E174" s="21"/>
    </row>
    <row r="175" spans="2:5" ht="12.75">
      <c r="B175" s="19" t="s">
        <v>722</v>
      </c>
      <c r="C175" s="19">
        <v>0</v>
      </c>
      <c r="D175" s="19" t="s">
        <v>578</v>
      </c>
      <c r="E175" s="22" t="s">
        <v>865</v>
      </c>
    </row>
    <row r="176" spans="2:5" ht="12.75">
      <c r="B176" s="19" t="s">
        <v>733</v>
      </c>
      <c r="C176" s="19">
        <v>0</v>
      </c>
      <c r="D176" s="19"/>
      <c r="E176" s="21"/>
    </row>
    <row r="177" spans="2:5" ht="12.75">
      <c r="B177" s="19" t="s">
        <v>719</v>
      </c>
      <c r="C177" s="19">
        <v>0</v>
      </c>
      <c r="D177" s="19"/>
      <c r="E177" s="21"/>
    </row>
    <row r="178" spans="2:5" ht="12.75">
      <c r="B178" s="19" t="s">
        <v>723</v>
      </c>
      <c r="C178" s="19">
        <v>0</v>
      </c>
      <c r="D178" s="19"/>
      <c r="E178" s="21"/>
    </row>
    <row r="179" spans="2:5" ht="12.75">
      <c r="B179" s="19" t="s">
        <v>702</v>
      </c>
      <c r="C179" s="19">
        <v>0</v>
      </c>
      <c r="D179" s="19" t="s">
        <v>84</v>
      </c>
      <c r="E179" s="22" t="s">
        <v>866</v>
      </c>
    </row>
    <row r="180" spans="2:5" ht="12.75">
      <c r="B180" s="19" t="s">
        <v>698</v>
      </c>
      <c r="C180" s="19">
        <v>0</v>
      </c>
      <c r="D180" s="19"/>
      <c r="E180" s="21"/>
    </row>
    <row r="181" spans="2:5" ht="12.75">
      <c r="B181" s="19" t="s">
        <v>704</v>
      </c>
      <c r="C181" s="19">
        <v>0</v>
      </c>
      <c r="D181" s="19"/>
      <c r="E181" s="21"/>
    </row>
    <row r="182" spans="2:5" ht="12.75">
      <c r="B182" s="19" t="s">
        <v>699</v>
      </c>
      <c r="C182" s="19">
        <v>0</v>
      </c>
      <c r="D182" s="19"/>
      <c r="E182" s="21"/>
    </row>
    <row r="183" spans="2:5" ht="12.75">
      <c r="B183" s="19" t="s">
        <v>736</v>
      </c>
      <c r="C183" s="19">
        <v>0</v>
      </c>
      <c r="D183" s="19" t="s">
        <v>744</v>
      </c>
      <c r="E183" s="21" t="s">
        <v>867</v>
      </c>
    </row>
    <row r="184" spans="2:5" ht="12.75">
      <c r="B184" s="19" t="s">
        <v>737</v>
      </c>
      <c r="C184" s="19">
        <v>0</v>
      </c>
      <c r="D184" s="19"/>
      <c r="E184" s="19"/>
    </row>
    <row r="185" spans="2:5" ht="12.75">
      <c r="B185" s="19" t="s">
        <v>735</v>
      </c>
      <c r="C185" s="19">
        <v>0</v>
      </c>
      <c r="D185" s="19"/>
      <c r="E185" s="19"/>
    </row>
    <row r="186" spans="2:5" ht="12.75">
      <c r="B186" s="19" t="s">
        <v>742</v>
      </c>
      <c r="C186" s="19">
        <v>0</v>
      </c>
      <c r="D186" s="19"/>
      <c r="E186" s="19"/>
    </row>
    <row r="187" spans="2:5" ht="12.75">
      <c r="B187" s="19" t="s">
        <v>746</v>
      </c>
      <c r="C187" s="19">
        <v>0</v>
      </c>
      <c r="D187" s="19" t="s">
        <v>757</v>
      </c>
      <c r="E187" s="21" t="s">
        <v>25</v>
      </c>
    </row>
    <row r="188" spans="2:5" ht="12.75">
      <c r="B188" s="19" t="s">
        <v>747</v>
      </c>
      <c r="C188" s="19">
        <v>0</v>
      </c>
      <c r="D188" s="19"/>
      <c r="E188" s="19"/>
    </row>
    <row r="189" spans="2:5" ht="12.75">
      <c r="B189" s="19" t="s">
        <v>748</v>
      </c>
      <c r="C189" s="19">
        <v>0</v>
      </c>
      <c r="D189" s="19"/>
      <c r="E189" s="19"/>
    </row>
    <row r="190" spans="2:5" ht="12.75">
      <c r="B190" s="19" t="s">
        <v>750</v>
      </c>
      <c r="C190" s="19">
        <v>0</v>
      </c>
      <c r="D190" s="19"/>
      <c r="E190" s="19"/>
    </row>
    <row r="191" spans="2:5" ht="12.75">
      <c r="B191" s="19" t="s">
        <v>759</v>
      </c>
      <c r="C191" s="19">
        <v>0</v>
      </c>
      <c r="D191" s="19" t="s">
        <v>159</v>
      </c>
      <c r="E191" s="21" t="s">
        <v>872</v>
      </c>
    </row>
    <row r="192" spans="2:5" ht="12.75">
      <c r="B192" s="19" t="s">
        <v>765</v>
      </c>
      <c r="C192" s="19">
        <v>0</v>
      </c>
      <c r="D192" s="19"/>
      <c r="E192" s="19"/>
    </row>
    <row r="193" spans="2:5" ht="12.75">
      <c r="B193" s="19" t="s">
        <v>761</v>
      </c>
      <c r="C193" s="19">
        <v>0</v>
      </c>
      <c r="D193" s="19"/>
      <c r="E193" s="19"/>
    </row>
    <row r="194" spans="2:5" ht="12.75">
      <c r="B194" s="19" t="s">
        <v>779</v>
      </c>
      <c r="C194" s="19">
        <v>0</v>
      </c>
      <c r="D194" s="19"/>
      <c r="E194" s="19"/>
    </row>
    <row r="195" spans="2:5" ht="12.75">
      <c r="B195" s="19" t="s">
        <v>768</v>
      </c>
      <c r="C195" s="19">
        <v>0</v>
      </c>
      <c r="D195" s="19" t="s">
        <v>766</v>
      </c>
      <c r="E195" s="21" t="s">
        <v>868</v>
      </c>
    </row>
    <row r="196" spans="2:5" ht="12.75">
      <c r="B196" s="19" t="s">
        <v>771</v>
      </c>
      <c r="C196" s="19">
        <v>0</v>
      </c>
      <c r="D196" s="19"/>
      <c r="E196" s="19"/>
    </row>
    <row r="197" spans="2:5" ht="12.75">
      <c r="B197" s="19" t="s">
        <v>769</v>
      </c>
      <c r="C197" s="19">
        <v>0</v>
      </c>
      <c r="D197" s="19"/>
      <c r="E197" s="19"/>
    </row>
    <row r="198" spans="2:5" ht="12.75">
      <c r="B198" s="19" t="s">
        <v>767</v>
      </c>
      <c r="C198" s="19">
        <v>0</v>
      </c>
      <c r="D198" s="19"/>
      <c r="E198" s="19"/>
    </row>
    <row r="199" spans="1:5" ht="12.75">
      <c r="A199" s="4" t="s">
        <v>875</v>
      </c>
      <c r="B199" s="4"/>
      <c r="C199" s="19"/>
      <c r="D199" s="19"/>
      <c r="E199" s="19"/>
    </row>
    <row r="200" spans="2:5" ht="12.75">
      <c r="B200" s="19" t="s">
        <v>777</v>
      </c>
      <c r="C200" s="19">
        <v>0</v>
      </c>
      <c r="D200" s="19" t="s">
        <v>159</v>
      </c>
      <c r="E200" s="22" t="s">
        <v>869</v>
      </c>
    </row>
    <row r="201" spans="2:5" ht="12.75">
      <c r="B201" s="19" t="s">
        <v>778</v>
      </c>
      <c r="C201" s="19">
        <v>0</v>
      </c>
      <c r="D201" s="21"/>
      <c r="E201" s="21"/>
    </row>
    <row r="202" spans="2:5" ht="12.75">
      <c r="B202" s="19" t="s">
        <v>764</v>
      </c>
      <c r="C202" s="19">
        <v>0</v>
      </c>
      <c r="D202" s="21"/>
      <c r="E202" s="21"/>
    </row>
    <row r="203" spans="2:5" ht="12.75">
      <c r="B203" s="19" t="s">
        <v>780</v>
      </c>
      <c r="C203" s="19">
        <v>0</v>
      </c>
      <c r="D203" s="21"/>
      <c r="E203" s="21"/>
    </row>
    <row r="204" spans="2:5" ht="12.75">
      <c r="B204" s="19" t="s">
        <v>770</v>
      </c>
      <c r="C204" s="19">
        <v>0</v>
      </c>
      <c r="D204" s="19" t="s">
        <v>766</v>
      </c>
      <c r="E204" s="22" t="s">
        <v>870</v>
      </c>
    </row>
    <row r="205" spans="2:5" ht="12.75">
      <c r="B205" s="19" t="s">
        <v>773</v>
      </c>
      <c r="C205" s="19">
        <v>0</v>
      </c>
      <c r="D205" s="19"/>
      <c r="E205" s="21"/>
    </row>
    <row r="206" spans="2:5" ht="12.75">
      <c r="B206" s="19" t="s">
        <v>775</v>
      </c>
      <c r="C206" s="19">
        <v>0</v>
      </c>
      <c r="D206" s="19"/>
      <c r="E206" s="21"/>
    </row>
    <row r="207" spans="2:5" ht="12.75">
      <c r="B207" s="19" t="s">
        <v>772</v>
      </c>
      <c r="C207" s="19">
        <v>0</v>
      </c>
      <c r="D207" s="19"/>
      <c r="E207" s="21"/>
    </row>
    <row r="208" spans="2:5" ht="12.75">
      <c r="B208" s="19" t="s">
        <v>741</v>
      </c>
      <c r="C208" s="19">
        <v>0</v>
      </c>
      <c r="D208" s="19" t="s">
        <v>744</v>
      </c>
      <c r="E208" s="22" t="s">
        <v>871</v>
      </c>
    </row>
    <row r="209" spans="2:5" ht="12.75">
      <c r="B209" s="19" t="s">
        <v>745</v>
      </c>
      <c r="C209" s="19">
        <v>0</v>
      </c>
      <c r="D209" s="19"/>
      <c r="E209" s="21"/>
    </row>
    <row r="210" spans="2:5" ht="12.75">
      <c r="B210" s="19" t="s">
        <v>740</v>
      </c>
      <c r="C210" s="19">
        <v>0</v>
      </c>
      <c r="D210" s="19"/>
      <c r="E210" s="21"/>
    </row>
    <row r="211" spans="2:5" ht="12.75">
      <c r="B211" s="19" t="s">
        <v>739</v>
      </c>
      <c r="C211" s="19">
        <v>0</v>
      </c>
      <c r="D211" s="19"/>
      <c r="E211" s="21"/>
    </row>
    <row r="212" spans="2:5" ht="12.75">
      <c r="B212" s="19" t="s">
        <v>752</v>
      </c>
      <c r="C212" s="19">
        <v>0</v>
      </c>
      <c r="D212" s="19" t="s">
        <v>757</v>
      </c>
      <c r="E212" s="22" t="s">
        <v>873</v>
      </c>
    </row>
    <row r="213" spans="2:5" ht="12.75">
      <c r="B213" s="19" t="s">
        <v>751</v>
      </c>
      <c r="C213" s="19">
        <v>0</v>
      </c>
      <c r="D213" s="19"/>
      <c r="E213" s="21"/>
    </row>
    <row r="214" spans="2:5" ht="12.75">
      <c r="B214" s="19" t="s">
        <v>749</v>
      </c>
      <c r="C214" s="19">
        <v>0</v>
      </c>
      <c r="D214" s="19"/>
      <c r="E214" s="21"/>
    </row>
    <row r="215" spans="2:5" ht="12.75">
      <c r="B215" s="19" t="s">
        <v>758</v>
      </c>
      <c r="C215" s="19">
        <v>0</v>
      </c>
      <c r="D215" s="19"/>
      <c r="E215" s="21"/>
    </row>
  </sheetData>
  <mergeCells count="9">
    <mergeCell ref="C2:E2"/>
    <mergeCell ref="C3:E3"/>
    <mergeCell ref="C4:D4"/>
    <mergeCell ref="C1:F1"/>
    <mergeCell ref="C7:F7"/>
    <mergeCell ref="C8:F8"/>
    <mergeCell ref="C9:F9"/>
    <mergeCell ref="C5:D5"/>
    <mergeCell ref="C6:D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="75" zoomScaleNormal="75" workbookViewId="0" topLeftCell="A92">
      <selection activeCell="W112" sqref="W112"/>
    </sheetView>
  </sheetViews>
  <sheetFormatPr defaultColWidth="9.00390625" defaultRowHeight="12.75"/>
  <cols>
    <col min="1" max="1" width="12.75390625" style="45" customWidth="1"/>
    <col min="2" max="2" width="3.25390625" style="45" customWidth="1"/>
    <col min="3" max="4" width="10.125" style="45" customWidth="1"/>
    <col min="5" max="5" width="1.75390625" style="45" customWidth="1"/>
    <col min="6" max="6" width="3.25390625" style="45" customWidth="1"/>
    <col min="7" max="8" width="10.125" style="45" customWidth="1"/>
    <col min="9" max="9" width="1.75390625" style="45" customWidth="1"/>
    <col min="10" max="10" width="3.25390625" style="45" customWidth="1"/>
    <col min="11" max="12" width="10.125" style="45" customWidth="1"/>
    <col min="13" max="13" width="1.75390625" style="45" customWidth="1"/>
    <col min="14" max="14" width="3.25390625" style="45" customWidth="1"/>
    <col min="15" max="16" width="10.125" style="45" customWidth="1"/>
    <col min="17" max="17" width="1.75390625" style="45" customWidth="1"/>
    <col min="18" max="18" width="3.25390625" style="45" customWidth="1"/>
    <col min="19" max="20" width="10.125" style="45" customWidth="1"/>
    <col min="21" max="16384" width="9.125" style="45" customWidth="1"/>
  </cols>
  <sheetData>
    <row r="1" spans="1:20" ht="2.25" customHeight="1" thickBot="1">
      <c r="A1" s="5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35" customFormat="1" ht="21" customHeight="1" thickBot="1">
      <c r="A2" s="32" t="s">
        <v>950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s="35" customFormat="1" ht="15.75">
      <c r="A3" s="36"/>
      <c r="B3" s="37" t="s">
        <v>951</v>
      </c>
      <c r="C3" s="38"/>
      <c r="D3" s="39"/>
      <c r="E3" s="40"/>
      <c r="F3" s="37" t="s">
        <v>952</v>
      </c>
      <c r="G3" s="38"/>
      <c r="H3" s="39"/>
      <c r="I3" s="40"/>
      <c r="J3" s="37" t="s">
        <v>953</v>
      </c>
      <c r="K3" s="38"/>
      <c r="L3" s="39"/>
      <c r="M3" s="40"/>
      <c r="N3" s="37" t="s">
        <v>954</v>
      </c>
      <c r="O3" s="38"/>
      <c r="P3" s="39"/>
      <c r="Q3" s="40"/>
      <c r="R3" s="37" t="s">
        <v>955</v>
      </c>
      <c r="S3" s="38"/>
      <c r="T3" s="39"/>
    </row>
    <row r="4" spans="1:20" ht="3.75" customHeight="1" thickBot="1">
      <c r="A4" s="41"/>
      <c r="B4" s="42"/>
      <c r="C4" s="43"/>
      <c r="D4" s="44"/>
      <c r="F4" s="42"/>
      <c r="G4" s="43"/>
      <c r="H4" s="44"/>
      <c r="J4" s="42"/>
      <c r="K4" s="43"/>
      <c r="L4" s="44"/>
      <c r="N4" s="42"/>
      <c r="O4" s="43"/>
      <c r="P4" s="44"/>
      <c r="R4" s="42"/>
      <c r="S4" s="43"/>
      <c r="T4" s="44"/>
    </row>
    <row r="5" spans="1:20" s="35" customFormat="1" ht="15">
      <c r="A5" s="46"/>
      <c r="B5" s="47" t="s">
        <v>956</v>
      </c>
      <c r="C5" s="48"/>
      <c r="D5" s="49" t="s">
        <v>957</v>
      </c>
      <c r="F5" s="47" t="s">
        <v>956</v>
      </c>
      <c r="G5" s="48"/>
      <c r="H5" s="49" t="s">
        <v>957</v>
      </c>
      <c r="J5" s="47" t="s">
        <v>956</v>
      </c>
      <c r="K5" s="48"/>
      <c r="L5" s="49" t="s">
        <v>957</v>
      </c>
      <c r="N5" s="47" t="s">
        <v>956</v>
      </c>
      <c r="O5" s="48"/>
      <c r="P5" s="49" t="s">
        <v>957</v>
      </c>
      <c r="R5" s="47" t="s">
        <v>956</v>
      </c>
      <c r="S5" s="48"/>
      <c r="T5" s="49" t="s">
        <v>957</v>
      </c>
    </row>
    <row r="6" spans="1:20" ht="3.75" customHeight="1" thickBot="1">
      <c r="A6" s="50"/>
      <c r="B6" s="41"/>
      <c r="C6" s="51"/>
      <c r="D6" s="52"/>
      <c r="F6" s="41"/>
      <c r="G6" s="51"/>
      <c r="H6" s="52"/>
      <c r="J6" s="41"/>
      <c r="K6" s="51"/>
      <c r="L6" s="52"/>
      <c r="N6" s="41"/>
      <c r="O6" s="51"/>
      <c r="P6" s="52"/>
      <c r="R6" s="41"/>
      <c r="S6" s="51"/>
      <c r="T6" s="52"/>
    </row>
    <row r="7" spans="1:20" ht="15">
      <c r="A7" s="53" t="s">
        <v>958</v>
      </c>
      <c r="B7" s="54"/>
      <c r="C7" s="55" t="s">
        <v>959</v>
      </c>
      <c r="D7" s="56">
        <f>IF(C7&lt;&gt;0,INT(46.0849*(12.76-C7)^1.81),0)</f>
        <v>518</v>
      </c>
      <c r="F7" s="54"/>
      <c r="G7" s="55" t="s">
        <v>960</v>
      </c>
      <c r="H7" s="56">
        <f>IF(G7&lt;&gt;0,INT(46.0849*(12.76-G7)^1.81),0)</f>
        <v>489</v>
      </c>
      <c r="J7" s="54"/>
      <c r="K7" s="55" t="s">
        <v>961</v>
      </c>
      <c r="L7" s="56">
        <f>IF(K7&lt;&gt;0,INT(46.0849*(12.76-K7)^1.81),0)</f>
        <v>477</v>
      </c>
      <c r="N7" s="54"/>
      <c r="O7" s="55" t="s">
        <v>962</v>
      </c>
      <c r="P7" s="56">
        <f>IF(O7&lt;&gt;0,INT(46.0849*(12.76-O7)^1.81),0)</f>
        <v>344</v>
      </c>
      <c r="R7" s="54"/>
      <c r="S7" s="55" t="s">
        <v>963</v>
      </c>
      <c r="T7" s="56">
        <f>IF(S7&lt;&gt;0,INT(46.0849*(12.76-S7)^1.81),0)</f>
        <v>566</v>
      </c>
    </row>
    <row r="8" spans="1:20" ht="15.75" thickBot="1">
      <c r="A8" s="57"/>
      <c r="B8" s="42"/>
      <c r="C8" s="58" t="s">
        <v>964</v>
      </c>
      <c r="D8" s="59">
        <f>IF(C8&lt;&gt;0,INT(46.0849*(12.76-C8)^1.81),0)</f>
        <v>516</v>
      </c>
      <c r="F8" s="42"/>
      <c r="G8" s="58" t="s">
        <v>965</v>
      </c>
      <c r="H8" s="59">
        <f>IF(G8&lt;&gt;0,INT(46.0849*(12.76-G8)^1.81),0)</f>
        <v>569</v>
      </c>
      <c r="J8" s="42"/>
      <c r="K8" s="58" t="s">
        <v>966</v>
      </c>
      <c r="L8" s="59">
        <f>IF(K8&lt;&gt;0,INT(46.0849*(12.76-K8)^1.81),0)</f>
        <v>442</v>
      </c>
      <c r="N8" s="42"/>
      <c r="O8" s="58" t="s">
        <v>967</v>
      </c>
      <c r="P8" s="59">
        <f>IF(O8&lt;&gt;0,INT(46.0849*(12.76-O8)^1.81),0)</f>
        <v>501</v>
      </c>
      <c r="R8" s="42"/>
      <c r="S8" s="58" t="s">
        <v>959</v>
      </c>
      <c r="T8" s="59">
        <f>IF(S8&lt;&gt;0,INT(46.0849*(12.76-S8)^1.81),0)</f>
        <v>518</v>
      </c>
    </row>
    <row r="9" spans="1:20" ht="15">
      <c r="A9" s="50" t="s">
        <v>968</v>
      </c>
      <c r="B9" s="54"/>
      <c r="C9" s="55" t="s">
        <v>969</v>
      </c>
      <c r="D9" s="56">
        <f>IF(C9&lt;&gt;0,INT(0.188807*((C9*100)-210)^1.41),0)</f>
        <v>333</v>
      </c>
      <c r="F9" s="54"/>
      <c r="G9" s="55" t="s">
        <v>970</v>
      </c>
      <c r="H9" s="56">
        <f>IF(G9&lt;&gt;0,INT(0.188807*((G9*100)-210)^1.41),0)</f>
        <v>355</v>
      </c>
      <c r="J9" s="54"/>
      <c r="K9" s="55" t="s">
        <v>971</v>
      </c>
      <c r="L9" s="56">
        <f>IF(K9&lt;&gt;0,INT(0.188807*((K9*100)-210)^1.41),0)</f>
        <v>296</v>
      </c>
      <c r="N9" s="54"/>
      <c r="O9" s="55" t="s">
        <v>972</v>
      </c>
      <c r="P9" s="56">
        <f>IF(O9&lt;&gt;0,INT(0.188807*((O9*100)-210)^1.41),0)</f>
        <v>317</v>
      </c>
      <c r="R9" s="54"/>
      <c r="S9" s="55" t="s">
        <v>973</v>
      </c>
      <c r="T9" s="56">
        <f>IF(S9&lt;&gt;0,INT(0.188807*((S9*100)-210)^1.41),0)</f>
        <v>184</v>
      </c>
    </row>
    <row r="10" spans="1:20" ht="15.75" thickBot="1">
      <c r="A10" s="50"/>
      <c r="B10" s="42"/>
      <c r="C10" s="58" t="s">
        <v>974</v>
      </c>
      <c r="D10" s="59">
        <f>IF(C10&lt;&gt;0,INT(0.188807*((C10*100)-210)^1.41),0)</f>
        <v>438</v>
      </c>
      <c r="F10" s="42"/>
      <c r="G10" s="58" t="s">
        <v>975</v>
      </c>
      <c r="H10" s="59">
        <f>IF(G10&lt;&gt;0,INT(0.188807*((G10*100)-210)^1.41),0)</f>
        <v>474</v>
      </c>
      <c r="J10" s="42"/>
      <c r="K10" s="58" t="s">
        <v>976</v>
      </c>
      <c r="L10" s="59">
        <f>IF(K10&lt;&gt;0,INT(0.188807*((K10*100)-210)^1.41),0)</f>
        <v>237</v>
      </c>
      <c r="N10" s="42"/>
      <c r="O10" s="58" t="s">
        <v>977</v>
      </c>
      <c r="P10" s="59">
        <f>IF(O10&lt;&gt;0,INT(0.188807*((O10*100)-210)^1.41),0)</f>
        <v>403</v>
      </c>
      <c r="R10" s="42"/>
      <c r="S10" s="58" t="s">
        <v>978</v>
      </c>
      <c r="T10" s="59">
        <f>IF(S10&lt;&gt;0,INT(0.188807*((S10*100)-210)^1.41),0)</f>
        <v>206</v>
      </c>
    </row>
    <row r="11" spans="1:20" ht="15">
      <c r="A11" s="53" t="s">
        <v>979</v>
      </c>
      <c r="B11" s="54"/>
      <c r="C11" s="55" t="s">
        <v>980</v>
      </c>
      <c r="D11" s="56">
        <f>IF(C11&lt;&gt;0,INT(1.84523*((C11*100)-75)^1.348),0)</f>
        <v>460</v>
      </c>
      <c r="F11" s="54"/>
      <c r="G11" s="55" t="s">
        <v>981</v>
      </c>
      <c r="H11" s="56">
        <f>IF(G11&lt;&gt;0,INT(1.84523*((G11*100)-75)^1.348),0)</f>
        <v>544</v>
      </c>
      <c r="J11" s="54"/>
      <c r="K11" s="55" t="s">
        <v>982</v>
      </c>
      <c r="L11" s="56">
        <f>IF(K11&lt;&gt;0,INT(1.84523*((K11*100)-75)^1.348),0)</f>
        <v>266</v>
      </c>
      <c r="N11" s="54"/>
      <c r="O11" s="55" t="s">
        <v>980</v>
      </c>
      <c r="P11" s="56">
        <f>IF(O11&lt;&gt;0,INT(1.84523*((O11*100)-75)^1.348),0)</f>
        <v>460</v>
      </c>
      <c r="R11" s="54"/>
      <c r="S11" s="55" t="s">
        <v>982</v>
      </c>
      <c r="T11" s="56">
        <f>IF(S11&lt;&gt;0,INT(1.84523*((S11*100)-75)^1.348),0)</f>
        <v>266</v>
      </c>
    </row>
    <row r="12" spans="1:20" ht="15.75" thickBot="1">
      <c r="A12" s="57"/>
      <c r="B12" s="42"/>
      <c r="C12" s="58" t="s">
        <v>980</v>
      </c>
      <c r="D12" s="59">
        <f>IF(C12&lt;&gt;0,INT(1.84523*((C12*100)-75)^1.348),0)</f>
        <v>460</v>
      </c>
      <c r="F12" s="42"/>
      <c r="G12" s="58" t="s">
        <v>983</v>
      </c>
      <c r="H12" s="59">
        <f>IF(G12&lt;&gt;0,INT(1.84523*((G12*100)-75)^1.348),0)</f>
        <v>512</v>
      </c>
      <c r="J12" s="42"/>
      <c r="K12" s="58" t="s">
        <v>982</v>
      </c>
      <c r="L12" s="59">
        <f>IF(K12&lt;&gt;0,INT(1.84523*((K12*100)-75)^1.348),0)</f>
        <v>266</v>
      </c>
      <c r="N12" s="42"/>
      <c r="O12" s="58" t="s">
        <v>984</v>
      </c>
      <c r="P12" s="59">
        <f>IF(O12&lt;&gt;0,INT(1.84523*((O12*100)-75)^1.348),0)</f>
        <v>312</v>
      </c>
      <c r="R12" s="42"/>
      <c r="S12" s="58" t="s">
        <v>985</v>
      </c>
      <c r="T12" s="59">
        <f>IF(S12&lt;&gt;0,INT(1.84523*((S12*100)-75)^1.348),0)</f>
        <v>359</v>
      </c>
    </row>
    <row r="13" spans="1:20" ht="15">
      <c r="A13" s="50" t="s">
        <v>986</v>
      </c>
      <c r="B13" s="54"/>
      <c r="C13" s="55" t="s">
        <v>987</v>
      </c>
      <c r="D13" s="56">
        <f>IF(C13&lt;&gt;0,INT(7.86*(C13-8)^1.1),0)</f>
        <v>470</v>
      </c>
      <c r="F13" s="54"/>
      <c r="G13" s="55" t="s">
        <v>988</v>
      </c>
      <c r="H13" s="56">
        <f>IF(G13&lt;&gt;0,INT(7.86*(G13-8)^1.1),0)</f>
        <v>363</v>
      </c>
      <c r="J13" s="54"/>
      <c r="K13" s="55" t="s">
        <v>989</v>
      </c>
      <c r="L13" s="56">
        <f>IF(K13&lt;&gt;0,INT(7.86*(K13-8)^1.1),0)</f>
        <v>267</v>
      </c>
      <c r="N13" s="54"/>
      <c r="O13" s="55" t="s">
        <v>990</v>
      </c>
      <c r="P13" s="56">
        <f>IF(O13&lt;&gt;0,INT(7.86*(O13-8)^1.1),0)</f>
        <v>470</v>
      </c>
      <c r="R13" s="54"/>
      <c r="S13" s="55" t="s">
        <v>991</v>
      </c>
      <c r="T13" s="56">
        <f>IF(S13&lt;&gt;0,INT(7.86*(S13-8)^1.1),0)</f>
        <v>297</v>
      </c>
    </row>
    <row r="14" spans="1:20" ht="15.75" thickBot="1">
      <c r="A14" s="50"/>
      <c r="B14" s="42"/>
      <c r="C14" s="58" t="s">
        <v>992</v>
      </c>
      <c r="D14" s="59">
        <f>IF(C14&lt;&gt;0,INT(7.86*(C14-8)^1.1),0)</f>
        <v>416</v>
      </c>
      <c r="F14" s="42"/>
      <c r="G14" s="58" t="s">
        <v>993</v>
      </c>
      <c r="H14" s="59">
        <f>IF(G14&lt;&gt;0,INT(7.86*(G14-8)^1.1),0)</f>
        <v>517</v>
      </c>
      <c r="J14" s="42"/>
      <c r="K14" s="58" t="s">
        <v>994</v>
      </c>
      <c r="L14" s="59">
        <f>IF(K14&lt;&gt;0,INT(7.86*(K14-8)^1.1),0)</f>
        <v>297</v>
      </c>
      <c r="N14" s="42"/>
      <c r="O14" s="58" t="s">
        <v>995</v>
      </c>
      <c r="P14" s="59">
        <f>IF(O14&lt;&gt;0,INT(7.86*(O14-8)^1.1),0)</f>
        <v>397</v>
      </c>
      <c r="R14" s="42"/>
      <c r="S14" s="58" t="s">
        <v>996</v>
      </c>
      <c r="T14" s="59">
        <f>IF(S14&lt;&gt;0,INT(7.86*(S14-8)^1.1),0)</f>
        <v>265</v>
      </c>
    </row>
    <row r="15" spans="1:20" ht="15">
      <c r="A15" s="53" t="s">
        <v>997</v>
      </c>
      <c r="B15" s="60" t="s">
        <v>1</v>
      </c>
      <c r="C15" s="55" t="s">
        <v>998</v>
      </c>
      <c r="D15" s="56">
        <f>IF(B15+C15&lt;&gt;0,INT(0.19889*(185-((B15*60)+C15))^1.88),0)</f>
        <v>612</v>
      </c>
      <c r="F15" s="60" t="s">
        <v>12</v>
      </c>
      <c r="G15" s="55" t="s">
        <v>999</v>
      </c>
      <c r="H15" s="56">
        <f>IF(F15+G15&lt;&gt;0,INT(0.19889*(185-((F15*60)+G15))^1.88),0)</f>
        <v>496</v>
      </c>
      <c r="J15" s="60" t="s">
        <v>12</v>
      </c>
      <c r="K15" s="55" t="s">
        <v>1000</v>
      </c>
      <c r="L15" s="56">
        <f>IF(J15+K15&lt;&gt;0,INT(0.19889*(185-((J15*60)+K15))^1.88),0)</f>
        <v>369</v>
      </c>
      <c r="N15" s="60" t="s">
        <v>1</v>
      </c>
      <c r="O15" s="55" t="s">
        <v>1001</v>
      </c>
      <c r="P15" s="56">
        <f>IF(N15+O15&lt;&gt;0,INT(0.19889*(185-((N15*60)+O15))^1.88),0)</f>
        <v>612</v>
      </c>
      <c r="R15" s="60" t="s">
        <v>1</v>
      </c>
      <c r="S15" s="55" t="s">
        <v>1002</v>
      </c>
      <c r="T15" s="56">
        <f>IF(R15+S15&lt;&gt;0,INT(0.19889*(185-((R15*60)+S15))^1.88),0)</f>
        <v>612</v>
      </c>
    </row>
    <row r="16" spans="1:20" ht="15.75" thickBot="1">
      <c r="A16" s="57"/>
      <c r="B16" s="61" t="s">
        <v>1</v>
      </c>
      <c r="C16" s="62" t="s">
        <v>993</v>
      </c>
      <c r="D16" s="63">
        <f>IF(B16+C16&lt;&gt;0,INT(0.19889*(185-((B16*60)+C16))^1.88),0)</f>
        <v>617</v>
      </c>
      <c r="F16" s="61" t="s">
        <v>12</v>
      </c>
      <c r="G16" s="62" t="s">
        <v>1003</v>
      </c>
      <c r="H16" s="63">
        <f>IF(F16+G16&lt;&gt;0,INT(0.19889*(185-((F16*60)+G16))^1.88),0)</f>
        <v>481</v>
      </c>
      <c r="J16" s="61" t="s">
        <v>12</v>
      </c>
      <c r="K16" s="62" t="s">
        <v>1004</v>
      </c>
      <c r="L16" s="63">
        <f>IF(J16+K16&lt;&gt;0,INT(0.19889*(185-((J16*60)+K16))^1.88),0)</f>
        <v>476</v>
      </c>
      <c r="N16" s="61" t="s">
        <v>1</v>
      </c>
      <c r="O16" s="58" t="s">
        <v>1005</v>
      </c>
      <c r="P16" s="63">
        <f>IF(N16+O16&lt;&gt;0,INT(0.19889*(185-((N16*60)+O16))^1.88),0)</f>
        <v>509</v>
      </c>
      <c r="R16" s="61" t="s">
        <v>1</v>
      </c>
      <c r="S16" s="62" t="s">
        <v>1006</v>
      </c>
      <c r="T16" s="63">
        <f>IF(R16+S16&lt;&gt;0,INT(0.19889*(185-((R16*60)+S16))^1.88),0)</f>
        <v>647</v>
      </c>
    </row>
    <row r="17" spans="1:20" ht="15.75" thickBot="1">
      <c r="A17" s="64" t="s">
        <v>1007</v>
      </c>
      <c r="B17" s="65"/>
      <c r="C17" s="66" t="s">
        <v>1008</v>
      </c>
      <c r="D17" s="67">
        <f>IF(C17&lt;&gt;0,INT(3.84286*(50-C17)^1.81),0)</f>
        <v>574</v>
      </c>
      <c r="F17" s="65"/>
      <c r="G17" s="66" t="s">
        <v>1009</v>
      </c>
      <c r="H17" s="67">
        <f>IF(G17&lt;&gt;0,INT(3.84286*(50-G17)^1.81),0)</f>
        <v>616</v>
      </c>
      <c r="J17" s="65"/>
      <c r="K17" s="66" t="s">
        <v>1010</v>
      </c>
      <c r="L17" s="67">
        <f>IF(K17&lt;&gt;0,INT(3.84286*(50-K17)^1.81),0)</f>
        <v>455</v>
      </c>
      <c r="N17" s="65"/>
      <c r="O17" s="66" t="s">
        <v>1011</v>
      </c>
      <c r="P17" s="67">
        <f>IF(O17&lt;&gt;0,INT(3.84286*(50-O17)^1.81),0)</f>
        <v>495</v>
      </c>
      <c r="R17" s="65"/>
      <c r="S17" s="66" t="s">
        <v>1012</v>
      </c>
      <c r="T17" s="67">
        <f>IF(S17&lt;&gt;0,INT(3.84286*(50-S17)^1.81),0)</f>
        <v>514</v>
      </c>
    </row>
    <row r="18" spans="1:20" ht="3" customHeight="1">
      <c r="A18" s="53"/>
      <c r="B18" s="50"/>
      <c r="D18" s="68"/>
      <c r="F18" s="50"/>
      <c r="H18" s="68"/>
      <c r="J18" s="50"/>
      <c r="L18" s="68"/>
      <c r="N18" s="50"/>
      <c r="P18" s="68"/>
      <c r="R18" s="50"/>
      <c r="T18" s="68"/>
    </row>
    <row r="19" spans="1:20" ht="15.75">
      <c r="A19" s="69" t="s">
        <v>1013</v>
      </c>
      <c r="B19" s="70">
        <f>SUM(D7+D8+D9+D10+D11+D12+D13+D14+D15+D16+D17+D18)</f>
        <v>5414</v>
      </c>
      <c r="C19" s="71"/>
      <c r="D19" s="72"/>
      <c r="E19" s="73"/>
      <c r="F19" s="70">
        <f>SUM(H7+H8+H9+H10+H11+H12+H13+H14+H15+H16+H17+H18)</f>
        <v>5416</v>
      </c>
      <c r="G19" s="71"/>
      <c r="H19" s="72"/>
      <c r="I19" s="73"/>
      <c r="J19" s="70">
        <f>SUM(L7+L8+L9+L10+L11+L12+L13+L14+L15+L16+L17+L18)</f>
        <v>3848</v>
      </c>
      <c r="K19" s="71"/>
      <c r="L19" s="72"/>
      <c r="M19" s="73"/>
      <c r="N19" s="70">
        <f>SUM(P7+P8+P9+P10+P11+P12+P13+P14+P15+P16+P17+P18)</f>
        <v>4820</v>
      </c>
      <c r="O19" s="71"/>
      <c r="P19" s="72"/>
      <c r="Q19" s="73"/>
      <c r="R19" s="70">
        <f>SUM(T7+T8+T9+T10+T11+T12+T13+T14+T15+T16+T17+T18)</f>
        <v>4434</v>
      </c>
      <c r="S19" s="71"/>
      <c r="T19" s="72"/>
    </row>
    <row r="20" spans="1:20" ht="2.25" customHeight="1" thickBot="1">
      <c r="A20" s="57"/>
      <c r="B20" s="50"/>
      <c r="D20" s="74"/>
      <c r="F20" s="50"/>
      <c r="H20" s="74"/>
      <c r="J20" s="50"/>
      <c r="L20" s="74"/>
      <c r="N20" s="50"/>
      <c r="P20" s="74"/>
      <c r="R20" s="50"/>
      <c r="T20" s="74"/>
    </row>
    <row r="21" spans="1:20" ht="15.75" customHeight="1">
      <c r="A21" s="50" t="s">
        <v>1014</v>
      </c>
      <c r="B21" s="75" t="s">
        <v>259</v>
      </c>
      <c r="C21" s="76"/>
      <c r="D21" s="77"/>
      <c r="F21" s="75" t="s">
        <v>258</v>
      </c>
      <c r="G21" s="76"/>
      <c r="H21" s="77"/>
      <c r="J21" s="75" t="s">
        <v>320</v>
      </c>
      <c r="K21" s="76"/>
      <c r="L21" s="77"/>
      <c r="N21" s="75" t="s">
        <v>260</v>
      </c>
      <c r="O21" s="76"/>
      <c r="P21" s="77"/>
      <c r="R21" s="75" t="s">
        <v>318</v>
      </c>
      <c r="S21" s="76"/>
      <c r="T21" s="77"/>
    </row>
    <row r="22" spans="1:20" ht="2.25" customHeight="1" thickBot="1">
      <c r="A22" s="42"/>
      <c r="B22" s="78"/>
      <c r="C22" s="79"/>
      <c r="D22" s="80"/>
      <c r="E22" s="81"/>
      <c r="F22" s="78"/>
      <c r="G22" s="79"/>
      <c r="H22" s="80"/>
      <c r="I22" s="81"/>
      <c r="J22" s="78"/>
      <c r="K22" s="79"/>
      <c r="L22" s="80"/>
      <c r="M22" s="81"/>
      <c r="N22" s="78"/>
      <c r="O22" s="79"/>
      <c r="P22" s="80"/>
      <c r="Q22" s="81"/>
      <c r="R22" s="78"/>
      <c r="S22" s="79"/>
      <c r="T22" s="80"/>
    </row>
    <row r="23" ht="11.25" customHeight="1" thickBot="1"/>
    <row r="24" spans="1:20" s="82" customFormat="1" ht="21" thickBot="1">
      <c r="A24" s="32" t="s">
        <v>950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s="92" customFormat="1" ht="16.5">
      <c r="A25" s="83"/>
      <c r="B25" s="84" t="s">
        <v>1015</v>
      </c>
      <c r="C25" s="85"/>
      <c r="D25" s="86"/>
      <c r="E25" s="87"/>
      <c r="F25" s="88" t="s">
        <v>1016</v>
      </c>
      <c r="G25" s="89"/>
      <c r="H25" s="90"/>
      <c r="I25" s="91"/>
      <c r="J25" s="88" t="s">
        <v>1017</v>
      </c>
      <c r="K25" s="89"/>
      <c r="L25" s="90"/>
      <c r="M25" s="91"/>
      <c r="N25" s="88" t="s">
        <v>1018</v>
      </c>
      <c r="O25" s="89"/>
      <c r="P25" s="90"/>
      <c r="Q25" s="87"/>
      <c r="R25" s="84"/>
      <c r="S25" s="85"/>
      <c r="T25" s="86"/>
    </row>
    <row r="26" spans="1:20" ht="3.75" customHeight="1" thickBot="1">
      <c r="A26" s="41"/>
      <c r="B26" s="42"/>
      <c r="C26" s="43"/>
      <c r="D26" s="44"/>
      <c r="F26" s="42"/>
      <c r="G26" s="43"/>
      <c r="H26" s="44"/>
      <c r="J26" s="42"/>
      <c r="K26" s="43"/>
      <c r="L26" s="44"/>
      <c r="N26" s="42"/>
      <c r="O26" s="43"/>
      <c r="P26" s="44"/>
      <c r="R26" s="42"/>
      <c r="S26" s="43"/>
      <c r="T26" s="44"/>
    </row>
    <row r="27" spans="1:20" s="35" customFormat="1" ht="15">
      <c r="A27" s="46"/>
      <c r="B27" s="47" t="s">
        <v>956</v>
      </c>
      <c r="C27" s="48"/>
      <c r="D27" s="49" t="s">
        <v>957</v>
      </c>
      <c r="F27" s="47" t="s">
        <v>956</v>
      </c>
      <c r="G27" s="48"/>
      <c r="H27" s="49" t="s">
        <v>957</v>
      </c>
      <c r="J27" s="47" t="s">
        <v>956</v>
      </c>
      <c r="K27" s="48"/>
      <c r="L27" s="49" t="s">
        <v>957</v>
      </c>
      <c r="N27" s="47" t="s">
        <v>956</v>
      </c>
      <c r="O27" s="48"/>
      <c r="P27" s="49" t="s">
        <v>957</v>
      </c>
      <c r="R27" s="47" t="s">
        <v>956</v>
      </c>
      <c r="S27" s="48"/>
      <c r="T27" s="49" t="s">
        <v>957</v>
      </c>
    </row>
    <row r="28" spans="1:20" ht="3.75" customHeight="1" thickBot="1">
      <c r="A28" s="50"/>
      <c r="B28" s="41"/>
      <c r="C28" s="51"/>
      <c r="D28" s="52"/>
      <c r="F28" s="41"/>
      <c r="G28" s="51"/>
      <c r="H28" s="52"/>
      <c r="J28" s="41"/>
      <c r="K28" s="51"/>
      <c r="L28" s="52"/>
      <c r="N28" s="41"/>
      <c r="O28" s="51"/>
      <c r="P28" s="52"/>
      <c r="R28" s="41"/>
      <c r="S28" s="51"/>
      <c r="T28" s="52"/>
    </row>
    <row r="29" spans="1:20" ht="15">
      <c r="A29" s="53" t="s">
        <v>958</v>
      </c>
      <c r="B29" s="54"/>
      <c r="C29" s="55" t="s">
        <v>1019</v>
      </c>
      <c r="D29" s="56">
        <f>IF(C29&lt;&gt;0,INT(46.0849*(12.76-C29)^1.81),0)</f>
        <v>363</v>
      </c>
      <c r="F29" s="54"/>
      <c r="G29" s="55" t="s">
        <v>1020</v>
      </c>
      <c r="H29" s="56">
        <f>IF(G29&lt;&gt;0,INT(46.0849*(12.76-G29)^1.81),0)</f>
        <v>406</v>
      </c>
      <c r="J29" s="54"/>
      <c r="K29" s="55" t="s">
        <v>1021</v>
      </c>
      <c r="L29" s="56">
        <f>IF(K29&lt;&gt;0,INT(46.0849*(12.76-K29)^1.81),0)</f>
        <v>556</v>
      </c>
      <c r="N29" s="54"/>
      <c r="O29" s="55" t="s">
        <v>1022</v>
      </c>
      <c r="P29" s="56">
        <f>IF(O29&lt;&gt;0,INT(46.0849*(12.76-O29)^1.81),0)</f>
        <v>741</v>
      </c>
      <c r="R29" s="54"/>
      <c r="S29" s="55"/>
      <c r="T29" s="56">
        <f>IF(S29&lt;&gt;0,INT(46.0849*(12.76-S29)^1.81),0)</f>
        <v>0</v>
      </c>
    </row>
    <row r="30" spans="1:20" ht="15.75" thickBot="1">
      <c r="A30" s="57"/>
      <c r="B30" s="42"/>
      <c r="C30" s="58" t="s">
        <v>1023</v>
      </c>
      <c r="D30" s="59">
        <f>IF(C30&lt;&gt;0,INT(46.0849*(12.76-C30)^1.81),0)</f>
        <v>511</v>
      </c>
      <c r="F30" s="42"/>
      <c r="G30" s="58" t="s">
        <v>1024</v>
      </c>
      <c r="H30" s="59">
        <f>IF(G30&lt;&gt;0,INT(46.0849*(12.76-G30)^1.81),0)</f>
        <v>574</v>
      </c>
      <c r="J30" s="42"/>
      <c r="K30" s="58" t="s">
        <v>963</v>
      </c>
      <c r="L30" s="59">
        <f>IF(K30&lt;&gt;0,INT(46.0849*(12.76-K30)^1.81),0)</f>
        <v>566</v>
      </c>
      <c r="N30" s="42"/>
      <c r="O30" s="58" t="s">
        <v>1025</v>
      </c>
      <c r="P30" s="59">
        <f>IF(O30&lt;&gt;0,INT(46.0849*(12.76-O30)^1.81),0)</f>
        <v>435</v>
      </c>
      <c r="R30" s="42"/>
      <c r="S30" s="58"/>
      <c r="T30" s="59">
        <f>IF(S30&lt;&gt;0,INT(46.0849*(12.76-S30)^1.81),0)</f>
        <v>0</v>
      </c>
    </row>
    <row r="31" spans="1:20" ht="15">
      <c r="A31" s="50" t="s">
        <v>968</v>
      </c>
      <c r="B31" s="54"/>
      <c r="C31" s="55" t="s">
        <v>1026</v>
      </c>
      <c r="D31" s="56">
        <f>IF(C31&lt;&gt;0,INT(0.188807*((C31*100)-210)^1.41),0)</f>
        <v>159</v>
      </c>
      <c r="F31" s="54"/>
      <c r="G31" s="55" t="s">
        <v>1027</v>
      </c>
      <c r="H31" s="56">
        <f>IF(G31&lt;&gt;0,INT(0.188807*((G31*100)-210)^1.41),0)</f>
        <v>272</v>
      </c>
      <c r="J31" s="54"/>
      <c r="K31" s="55" t="s">
        <v>1028</v>
      </c>
      <c r="L31" s="56">
        <f>IF(K31&lt;&gt;0,INT(0.188807*((K31*100)-210)^1.41),0)</f>
        <v>357</v>
      </c>
      <c r="N31" s="54"/>
      <c r="O31" s="55" t="s">
        <v>1029</v>
      </c>
      <c r="P31" s="56">
        <f>IF(O31&lt;&gt;0,INT(0.188807*((O31*100)-210)^1.41),0)</f>
        <v>276</v>
      </c>
      <c r="R31" s="54"/>
      <c r="S31" s="55"/>
      <c r="T31" s="56">
        <f>IF(S31&lt;&gt;0,INT(0.188807*((S31*100)-210)^1.41),0)</f>
        <v>0</v>
      </c>
    </row>
    <row r="32" spans="1:20" ht="15.75" thickBot="1">
      <c r="A32" s="50"/>
      <c r="B32" s="42"/>
      <c r="C32" s="58" t="s">
        <v>1030</v>
      </c>
      <c r="D32" s="59">
        <f>IF(C32&lt;&gt;0,INT(0.188807*((C32*100)-210)^1.41),0)</f>
        <v>227</v>
      </c>
      <c r="F32" s="42"/>
      <c r="G32" s="58" t="s">
        <v>1031</v>
      </c>
      <c r="H32" s="59">
        <f>IF(G32&lt;&gt;0,INT(0.188807*((G32*100)-210)^1.41),0)</f>
        <v>239</v>
      </c>
      <c r="J32" s="42"/>
      <c r="K32" s="58" t="s">
        <v>1032</v>
      </c>
      <c r="L32" s="59">
        <f>IF(K32&lt;&gt;0,INT(0.188807*((K32*100)-210)^1.41),0)</f>
        <v>331</v>
      </c>
      <c r="N32" s="42"/>
      <c r="O32" s="58" t="s">
        <v>1033</v>
      </c>
      <c r="P32" s="59">
        <f>IF(O32&lt;&gt;0,INT(0.188807*((O32*100)-210)^1.41),0)</f>
        <v>697</v>
      </c>
      <c r="R32" s="42"/>
      <c r="S32" s="58"/>
      <c r="T32" s="59">
        <f>IF(S32&lt;&gt;0,INT(0.188807*((S32*100)-210)^1.41),0)</f>
        <v>0</v>
      </c>
    </row>
    <row r="33" spans="1:20" ht="15">
      <c r="A33" s="53" t="s">
        <v>979</v>
      </c>
      <c r="B33" s="54"/>
      <c r="C33" s="55" t="s">
        <v>985</v>
      </c>
      <c r="D33" s="56">
        <f>IF(C33&lt;&gt;0,INT(1.84523*((C33*100)-75)^1.348),0)</f>
        <v>359</v>
      </c>
      <c r="F33" s="54"/>
      <c r="G33" s="55" t="s">
        <v>1034</v>
      </c>
      <c r="H33" s="56">
        <f>IF(G33&lt;&gt;0,INT(1.84523*((G33*100)-75)^1.348),0)</f>
        <v>610</v>
      </c>
      <c r="J33" s="54"/>
      <c r="K33" s="55" t="s">
        <v>985</v>
      </c>
      <c r="L33" s="56">
        <f>IF(K33&lt;&gt;0,INT(1.84523*((K33*100)-75)^1.348),0)</f>
        <v>359</v>
      </c>
      <c r="N33" s="54"/>
      <c r="O33" s="55" t="s">
        <v>985</v>
      </c>
      <c r="P33" s="56">
        <f>IF(O33&lt;&gt;0,INT(1.84523*((O33*100)-75)^1.348),0)</f>
        <v>359</v>
      </c>
      <c r="R33" s="54"/>
      <c r="S33" s="55"/>
      <c r="T33" s="56">
        <f>IF(S33&lt;&gt;0,INT(1.84523*((S33*100)-75)^1.348),0)</f>
        <v>0</v>
      </c>
    </row>
    <row r="34" spans="1:20" ht="15.75" thickBot="1">
      <c r="A34" s="57"/>
      <c r="B34" s="42"/>
      <c r="C34" s="58" t="s">
        <v>984</v>
      </c>
      <c r="D34" s="59">
        <f>IF(C34&lt;&gt;0,INT(1.84523*((C34*100)-75)^1.348),0)</f>
        <v>312</v>
      </c>
      <c r="F34" s="42"/>
      <c r="G34" s="58" t="s">
        <v>985</v>
      </c>
      <c r="H34" s="59">
        <f>IF(G34&lt;&gt;0,INT(1.84523*((G34*100)-75)^1.348),0)</f>
        <v>359</v>
      </c>
      <c r="J34" s="42"/>
      <c r="K34" s="58" t="s">
        <v>1035</v>
      </c>
      <c r="L34" s="59">
        <f>IF(K34&lt;&gt;0,INT(1.84523*((K34*100)-75)^1.348),0)</f>
        <v>409</v>
      </c>
      <c r="N34" s="42"/>
      <c r="O34" s="58" t="s">
        <v>984</v>
      </c>
      <c r="P34" s="59">
        <f>IF(O34&lt;&gt;0,INT(1.84523*((O34*100)-75)^1.348),0)</f>
        <v>312</v>
      </c>
      <c r="R34" s="42"/>
      <c r="S34" s="58"/>
      <c r="T34" s="59">
        <f>IF(S34&lt;&gt;0,INT(1.84523*((S34*100)-75)^1.348),0)</f>
        <v>0</v>
      </c>
    </row>
    <row r="35" spans="1:20" ht="15">
      <c r="A35" s="50" t="s">
        <v>986</v>
      </c>
      <c r="B35" s="54"/>
      <c r="C35" s="55" t="s">
        <v>1036</v>
      </c>
      <c r="D35" s="56">
        <f>IF(C35&lt;&gt;0,INT(7.86*(C35-8)^1.1),0)</f>
        <v>324</v>
      </c>
      <c r="F35" s="54"/>
      <c r="G35" s="55" t="s">
        <v>1037</v>
      </c>
      <c r="H35" s="56">
        <f>IF(G35&lt;&gt;0,INT(7.86*(G35-8)^1.1),0)</f>
        <v>226</v>
      </c>
      <c r="J35" s="54"/>
      <c r="K35" s="55" t="s">
        <v>1038</v>
      </c>
      <c r="L35" s="56">
        <f>IF(K35&lt;&gt;0,INT(7.86*(K35-8)^1.1),0)</f>
        <v>300</v>
      </c>
      <c r="N35" s="54"/>
      <c r="O35" s="55" t="s">
        <v>1039</v>
      </c>
      <c r="P35" s="56">
        <f>IF(O35&lt;&gt;0,INT(7.86*(O35-8)^1.1),0)</f>
        <v>252</v>
      </c>
      <c r="R35" s="54"/>
      <c r="S35" s="55"/>
      <c r="T35" s="56">
        <f>IF(S35&lt;&gt;0,INT(7.86*(S35-8)^1.1),0)</f>
        <v>0</v>
      </c>
    </row>
    <row r="36" spans="1:20" ht="15.75" thickBot="1">
      <c r="A36" s="50"/>
      <c r="B36" s="42"/>
      <c r="C36" s="58" t="s">
        <v>1040</v>
      </c>
      <c r="D36" s="59">
        <f>IF(C36&lt;&gt;0,INT(7.86*(C36-8)^1.1),0)</f>
        <v>419</v>
      </c>
      <c r="F36" s="42"/>
      <c r="G36" s="58" t="s">
        <v>1041</v>
      </c>
      <c r="H36" s="59">
        <f>IF(G36&lt;&gt;0,INT(7.86*(G36-8)^1.1),0)</f>
        <v>366</v>
      </c>
      <c r="J36" s="42"/>
      <c r="K36" s="58" t="s">
        <v>1042</v>
      </c>
      <c r="L36" s="59">
        <f>IF(K36&lt;&gt;0,INT(7.86*(K36-8)^1.1),0)</f>
        <v>271</v>
      </c>
      <c r="N36" s="42"/>
      <c r="O36" s="58" t="s">
        <v>1043</v>
      </c>
      <c r="P36" s="59">
        <f>IF(O36&lt;&gt;0,INT(7.86*(O36-8)^1.1),0)</f>
        <v>302</v>
      </c>
      <c r="R36" s="42"/>
      <c r="S36" s="58"/>
      <c r="T36" s="59">
        <f>IF(S36&lt;&gt;0,INT(7.86*(S36-8)^1.1),0)</f>
        <v>0</v>
      </c>
    </row>
    <row r="37" spans="1:20" ht="15">
      <c r="A37" s="53" t="s">
        <v>997</v>
      </c>
      <c r="B37" s="60" t="s">
        <v>1</v>
      </c>
      <c r="C37" s="55" t="s">
        <v>1044</v>
      </c>
      <c r="D37" s="56">
        <f>IF(B37+C37&lt;&gt;0,INT(0.19889*(185-((B37*60)+C37))^1.88),0)</f>
        <v>691</v>
      </c>
      <c r="F37" s="60" t="s">
        <v>12</v>
      </c>
      <c r="G37" s="55" t="s">
        <v>1045</v>
      </c>
      <c r="H37" s="56">
        <f>IF(F37+G37&lt;&gt;0,INT(0.19889*(185-((F37*60)+G37))^1.88),0)</f>
        <v>464</v>
      </c>
      <c r="J37" s="60" t="s">
        <v>12</v>
      </c>
      <c r="K37" s="55" t="s">
        <v>1046</v>
      </c>
      <c r="L37" s="56">
        <f>IF(J37+K37&lt;&gt;0,INT(0.19889*(185-((J37*60)+K37))^1.88),0)</f>
        <v>481</v>
      </c>
      <c r="N37" s="60" t="s">
        <v>1</v>
      </c>
      <c r="O37" s="55" t="s">
        <v>1047</v>
      </c>
      <c r="P37" s="56">
        <f>IF(N37+O37&lt;&gt;0,INT(0.19889*(185-((N37*60)+O37))^1.88),0)</f>
        <v>510</v>
      </c>
      <c r="R37" s="60"/>
      <c r="S37" s="55"/>
      <c r="T37" s="56">
        <f>IF(R37+S37&lt;&gt;0,INT(0.19889*(185-((R37*60)+S37))^1.88),0)</f>
        <v>0</v>
      </c>
    </row>
    <row r="38" spans="1:20" ht="15.75" thickBot="1">
      <c r="A38" s="57"/>
      <c r="B38" s="61" t="s">
        <v>1</v>
      </c>
      <c r="C38" s="62" t="s">
        <v>1048</v>
      </c>
      <c r="D38" s="63">
        <f>IF(B38+C38&lt;&gt;0,INT(0.19889*(185-((B38*60)+C38))^1.88),0)</f>
        <v>520</v>
      </c>
      <c r="F38" s="61" t="s">
        <v>12</v>
      </c>
      <c r="G38" s="62" t="s">
        <v>1049</v>
      </c>
      <c r="H38" s="63">
        <f>IF(F38+G38&lt;&gt;0,INT(0.19889*(185-((F38*60)+G38))^1.88),0)</f>
        <v>493</v>
      </c>
      <c r="J38" s="61" t="s">
        <v>12</v>
      </c>
      <c r="K38" s="62" t="s">
        <v>1050</v>
      </c>
      <c r="L38" s="63">
        <f>IF(J38+K38&lt;&gt;0,INT(0.19889*(185-((J38*60)+K38))^1.88),0)</f>
        <v>427</v>
      </c>
      <c r="N38" s="61" t="s">
        <v>12</v>
      </c>
      <c r="O38" s="62" t="s">
        <v>1051</v>
      </c>
      <c r="P38" s="63">
        <f>IF(N38+O38&lt;&gt;0,INT(0.19889*(185-((N38*60)+O38))^1.88),0)</f>
        <v>416</v>
      </c>
      <c r="R38" s="61"/>
      <c r="S38" s="62"/>
      <c r="T38" s="63">
        <f>IF(R38+S38&lt;&gt;0,INT(0.19889*(185-((R38*60)+S38))^1.88),0)</f>
        <v>0</v>
      </c>
    </row>
    <row r="39" spans="1:20" ht="15.75" thickBot="1">
      <c r="A39" s="64" t="s">
        <v>1007</v>
      </c>
      <c r="B39" s="65"/>
      <c r="C39" s="66" t="s">
        <v>1052</v>
      </c>
      <c r="D39" s="67">
        <f>IF(C39&lt;&gt;0,INT(3.84286*(50-C39)^1.81),0)</f>
        <v>466</v>
      </c>
      <c r="F39" s="65"/>
      <c r="G39" s="66" t="s">
        <v>1053</v>
      </c>
      <c r="H39" s="67">
        <f>IF(G39&lt;&gt;0,INT(3.84286*(50-G39)^1.81),0)</f>
        <v>549</v>
      </c>
      <c r="J39" s="65"/>
      <c r="K39" s="66" t="s">
        <v>1054</v>
      </c>
      <c r="L39" s="67">
        <f>IF(K39&lt;&gt;0,INT(3.84286*(50-K39)^1.81),0)</f>
        <v>545</v>
      </c>
      <c r="N39" s="65"/>
      <c r="O39" s="66" t="s">
        <v>1055</v>
      </c>
      <c r="P39" s="67">
        <f>IF(O39&lt;&gt;0,INT(3.84286*(50-O39)^1.81),0)</f>
        <v>509</v>
      </c>
      <c r="R39" s="65"/>
      <c r="S39" s="66"/>
      <c r="T39" s="67">
        <f>IF(S39&lt;&gt;0,INT(3.84286*(50-S39)^1.81),0)</f>
        <v>0</v>
      </c>
    </row>
    <row r="40" spans="1:20" ht="2.25" customHeight="1">
      <c r="A40" s="53"/>
      <c r="B40" s="50"/>
      <c r="D40" s="68"/>
      <c r="F40" s="50"/>
      <c r="H40" s="68"/>
      <c r="J40" s="50"/>
      <c r="L40" s="68"/>
      <c r="N40" s="50"/>
      <c r="P40" s="68"/>
      <c r="R40" s="50"/>
      <c r="T40" s="68"/>
    </row>
    <row r="41" spans="1:20" ht="15.75">
      <c r="A41" s="69" t="s">
        <v>1013</v>
      </c>
      <c r="B41" s="70">
        <f>SUM(D29+D30+D31+D32+D33+D34+D35+D36+D37+D38+D39+D40)</f>
        <v>4351</v>
      </c>
      <c r="C41" s="71"/>
      <c r="D41" s="72"/>
      <c r="E41" s="73"/>
      <c r="F41" s="70">
        <f>SUM(H29+H30+H31+H32+H33+H34+H35+H36+H37+H38+H39+H40)</f>
        <v>4558</v>
      </c>
      <c r="G41" s="71"/>
      <c r="H41" s="72"/>
      <c r="I41" s="73"/>
      <c r="J41" s="70">
        <f>SUM(L29+L30+L31+L32+L33+L34+L35+L36+L37+L38+L39+L40)</f>
        <v>4602</v>
      </c>
      <c r="K41" s="71"/>
      <c r="L41" s="72"/>
      <c r="M41" s="73"/>
      <c r="N41" s="70">
        <f>SUM(P29+P30+P31+P32+P33+P34+P35+P36+P37+P38+P39+P40)</f>
        <v>4809</v>
      </c>
      <c r="O41" s="71"/>
      <c r="P41" s="72"/>
      <c r="Q41" s="73"/>
      <c r="R41" s="70">
        <f>SUM(T29+T30+T31+T32+T33+T34+T35+T36+T37+T38+T39+T40)</f>
        <v>0</v>
      </c>
      <c r="S41" s="71"/>
      <c r="T41" s="72"/>
    </row>
    <row r="42" spans="1:20" ht="3" customHeight="1" thickBot="1">
      <c r="A42" s="57"/>
      <c r="B42" s="50"/>
      <c r="D42" s="74"/>
      <c r="F42" s="50"/>
      <c r="H42" s="74"/>
      <c r="J42" s="50"/>
      <c r="L42" s="74"/>
      <c r="N42" s="50"/>
      <c r="P42" s="74"/>
      <c r="R42" s="50"/>
      <c r="T42" s="74"/>
    </row>
    <row r="43" spans="1:20" ht="18" customHeight="1">
      <c r="A43" s="50" t="s">
        <v>1014</v>
      </c>
      <c r="B43" s="75" t="s">
        <v>319</v>
      </c>
      <c r="C43" s="76"/>
      <c r="D43" s="77"/>
      <c r="F43" s="75" t="s">
        <v>263</v>
      </c>
      <c r="G43" s="76"/>
      <c r="H43" s="77"/>
      <c r="J43" s="75" t="s">
        <v>262</v>
      </c>
      <c r="K43" s="76"/>
      <c r="L43" s="77"/>
      <c r="N43" s="75" t="s">
        <v>261</v>
      </c>
      <c r="O43" s="76"/>
      <c r="P43" s="77"/>
      <c r="R43" s="75"/>
      <c r="S43" s="76"/>
      <c r="T43" s="77"/>
    </row>
    <row r="44" spans="1:20" ht="3" customHeight="1" thickBot="1">
      <c r="A44" s="42"/>
      <c r="B44" s="78"/>
      <c r="C44" s="79"/>
      <c r="D44" s="80"/>
      <c r="E44" s="81"/>
      <c r="F44" s="78"/>
      <c r="G44" s="79"/>
      <c r="H44" s="80"/>
      <c r="I44" s="81"/>
      <c r="J44" s="78"/>
      <c r="K44" s="79"/>
      <c r="L44" s="80"/>
      <c r="M44" s="81"/>
      <c r="N44" s="78"/>
      <c r="O44" s="79"/>
      <c r="P44" s="80"/>
      <c r="Q44" s="81"/>
      <c r="R44" s="78"/>
      <c r="S44" s="79"/>
      <c r="T44" s="80"/>
    </row>
    <row r="45" ht="1.5" customHeight="1" thickBot="1"/>
    <row r="46" spans="1:20" s="35" customFormat="1" ht="21" customHeight="1" thickBot="1">
      <c r="A46" s="32" t="s">
        <v>1056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4"/>
    </row>
    <row r="47" spans="1:20" s="35" customFormat="1" ht="15.75">
      <c r="A47" s="96"/>
      <c r="B47" s="37" t="s">
        <v>1057</v>
      </c>
      <c r="C47" s="38"/>
      <c r="D47" s="39"/>
      <c r="E47" s="40"/>
      <c r="F47" s="37" t="s">
        <v>951</v>
      </c>
      <c r="G47" s="38"/>
      <c r="H47" s="39"/>
      <c r="I47" s="40"/>
      <c r="J47" s="37" t="s">
        <v>1058</v>
      </c>
      <c r="K47" s="38"/>
      <c r="L47" s="39"/>
      <c r="M47" s="40"/>
      <c r="N47" s="37" t="s">
        <v>1059</v>
      </c>
      <c r="O47" s="38"/>
      <c r="P47" s="39"/>
      <c r="Q47" s="40"/>
      <c r="R47" s="37" t="s">
        <v>757</v>
      </c>
      <c r="S47" s="38"/>
      <c r="T47" s="39"/>
    </row>
    <row r="48" spans="1:20" ht="3.75" customHeight="1" thickBot="1">
      <c r="A48" s="93"/>
      <c r="B48" s="42"/>
      <c r="C48" s="43"/>
      <c r="D48" s="44"/>
      <c r="F48" s="42"/>
      <c r="G48" s="43"/>
      <c r="H48" s="44"/>
      <c r="J48" s="42"/>
      <c r="K48" s="43"/>
      <c r="L48" s="44"/>
      <c r="N48" s="42"/>
      <c r="O48" s="43"/>
      <c r="P48" s="44"/>
      <c r="R48" s="42"/>
      <c r="S48" s="43"/>
      <c r="T48" s="44"/>
    </row>
    <row r="49" spans="1:20" s="35" customFormat="1" ht="15">
      <c r="A49" s="93"/>
      <c r="B49" s="47" t="s">
        <v>956</v>
      </c>
      <c r="C49" s="48"/>
      <c r="D49" s="49" t="s">
        <v>957</v>
      </c>
      <c r="F49" s="47" t="s">
        <v>956</v>
      </c>
      <c r="G49" s="48"/>
      <c r="H49" s="49" t="s">
        <v>957</v>
      </c>
      <c r="J49" s="47" t="s">
        <v>956</v>
      </c>
      <c r="K49" s="48"/>
      <c r="L49" s="49" t="s">
        <v>957</v>
      </c>
      <c r="N49" s="47" t="s">
        <v>956</v>
      </c>
      <c r="O49" s="48"/>
      <c r="P49" s="49" t="s">
        <v>957</v>
      </c>
      <c r="R49" s="47" t="s">
        <v>956</v>
      </c>
      <c r="S49" s="48"/>
      <c r="T49" s="49" t="s">
        <v>957</v>
      </c>
    </row>
    <row r="50" spans="1:20" ht="3.75" customHeight="1" thickBot="1">
      <c r="A50" s="93"/>
      <c r="B50" s="41"/>
      <c r="C50" s="51"/>
      <c r="D50" s="52"/>
      <c r="F50" s="41"/>
      <c r="G50" s="51"/>
      <c r="H50" s="52"/>
      <c r="J50" s="41"/>
      <c r="K50" s="51"/>
      <c r="L50" s="52"/>
      <c r="N50" s="41"/>
      <c r="O50" s="51"/>
      <c r="P50" s="52"/>
      <c r="R50" s="41"/>
      <c r="S50" s="51"/>
      <c r="T50" s="52"/>
    </row>
    <row r="51" spans="1:20" ht="15">
      <c r="A51" s="97" t="s">
        <v>958</v>
      </c>
      <c r="B51" s="36"/>
      <c r="C51" s="98" t="s">
        <v>1060</v>
      </c>
      <c r="D51" s="99">
        <f>IF(C51&lt;&gt;0,INT(46.0849*(12.76-C51)^1.81),0)</f>
        <v>521</v>
      </c>
      <c r="F51" s="36"/>
      <c r="G51" s="98" t="s">
        <v>1061</v>
      </c>
      <c r="H51" s="99">
        <f>IF(G51&lt;&gt;0,INT(46.0849*(12.76-G51)^1.81),0)</f>
        <v>548</v>
      </c>
      <c r="J51" s="36"/>
      <c r="K51" s="98" t="s">
        <v>1025</v>
      </c>
      <c r="L51" s="99">
        <f>IF(K51&lt;&gt;0,INT(46.0849*(12.76-K51)^1.81),0)</f>
        <v>435</v>
      </c>
      <c r="N51" s="36"/>
      <c r="O51" s="98" t="s">
        <v>1062</v>
      </c>
      <c r="P51" s="99">
        <f>IF(O51&lt;&gt;0,INT(46.0849*(12.76-O51)^1.81),0)</f>
        <v>592</v>
      </c>
      <c r="R51" s="36"/>
      <c r="S51" s="98" t="s">
        <v>1063</v>
      </c>
      <c r="T51" s="99">
        <f>IF(S51&lt;&gt;0,INT(46.0849*(12.76-S51)^1.81),0)</f>
        <v>553</v>
      </c>
    </row>
    <row r="52" spans="1:20" ht="15.75" thickBot="1">
      <c r="A52" s="100"/>
      <c r="B52" s="101"/>
      <c r="C52" s="102" t="s">
        <v>1064</v>
      </c>
      <c r="D52" s="103">
        <f>IF(C52&lt;&gt;0,INT(46.0849*(12.76-C52)^1.81),0)</f>
        <v>773</v>
      </c>
      <c r="F52" s="101"/>
      <c r="G52" s="102" t="s">
        <v>1065</v>
      </c>
      <c r="H52" s="103">
        <f>IF(G52&lt;&gt;0,INT(46.0849*(12.76-G52)^1.81),0)</f>
        <v>595</v>
      </c>
      <c r="J52" s="101"/>
      <c r="K52" s="102" t="s">
        <v>1066</v>
      </c>
      <c r="L52" s="103">
        <f>IF(K52&lt;&gt;0,INT(46.0849*(12.76-K52)^1.81),0)</f>
        <v>618</v>
      </c>
      <c r="N52" s="101"/>
      <c r="O52" s="102" t="s">
        <v>1067</v>
      </c>
      <c r="P52" s="103">
        <f>IF(O52&lt;&gt;0,INT(46.0849*(12.76-O52)^1.81),0)</f>
        <v>610</v>
      </c>
      <c r="R52" s="101"/>
      <c r="S52" s="102" t="s">
        <v>1068</v>
      </c>
      <c r="T52" s="103">
        <f>IF(S52&lt;&gt;0,INT(46.0849*(12.76-S52)^1.81),0)</f>
        <v>468</v>
      </c>
    </row>
    <row r="53" spans="1:20" ht="15">
      <c r="A53" s="93" t="s">
        <v>968</v>
      </c>
      <c r="B53" s="36"/>
      <c r="C53" s="98" t="s">
        <v>1069</v>
      </c>
      <c r="D53" s="99">
        <f>IF(C53&lt;&gt;0,INT(0.188807*((C53*100)-210)^1.41),0)</f>
        <v>617</v>
      </c>
      <c r="F53" s="36"/>
      <c r="G53" s="98" t="s">
        <v>1070</v>
      </c>
      <c r="H53" s="99">
        <f>IF(G53&lt;&gt;0,INT(0.188807*((G53*100)-210)^1.41),0)</f>
        <v>374</v>
      </c>
      <c r="J53" s="36"/>
      <c r="K53" s="98" t="s">
        <v>1071</v>
      </c>
      <c r="L53" s="99">
        <f>IF(K53&lt;&gt;0,INT(0.188807*((K53*100)-210)^1.41),0)</f>
        <v>267</v>
      </c>
      <c r="N53" s="36"/>
      <c r="O53" s="98" t="s">
        <v>971</v>
      </c>
      <c r="P53" s="99">
        <f>IF(O53&lt;&gt;0,INT(0.188807*((O53*100)-210)^1.41),0)</f>
        <v>296</v>
      </c>
      <c r="R53" s="36"/>
      <c r="S53" s="98" t="s">
        <v>1072</v>
      </c>
      <c r="T53" s="99">
        <f>IF(S53&lt;&gt;0,INT(0.188807*((S53*100)-210)^1.41),0)</f>
        <v>408</v>
      </c>
    </row>
    <row r="54" spans="1:20" ht="15.75" thickBot="1">
      <c r="A54" s="93"/>
      <c r="B54" s="101"/>
      <c r="C54" s="102" t="s">
        <v>1073</v>
      </c>
      <c r="D54" s="103">
        <f>IF(C54&lt;&gt;0,INT(0.188807*((C54*100)-210)^1.41),0)</f>
        <v>570</v>
      </c>
      <c r="F54" s="101"/>
      <c r="G54" s="102" t="s">
        <v>1074</v>
      </c>
      <c r="H54" s="103">
        <f>IF(G54&lt;&gt;0,INT(0.188807*((G54*100)-210)^1.41),0)</f>
        <v>490</v>
      </c>
      <c r="J54" s="101"/>
      <c r="K54" s="102" t="s">
        <v>1075</v>
      </c>
      <c r="L54" s="103">
        <f>IF(K54&lt;&gt;0,INT(0.188807*((K54*100)-210)^1.41),0)</f>
        <v>359</v>
      </c>
      <c r="N54" s="101"/>
      <c r="O54" s="102" t="s">
        <v>1076</v>
      </c>
      <c r="P54" s="103">
        <f>IF(O54&lt;&gt;0,INT(0.188807*((O54*100)-210)^1.41),0)</f>
        <v>246</v>
      </c>
      <c r="R54" s="101"/>
      <c r="S54" s="102" t="s">
        <v>1077</v>
      </c>
      <c r="T54" s="103">
        <f>IF(S54&lt;&gt;0,INT(0.188807*((S54*100)-210)^1.41),0)</f>
        <v>252</v>
      </c>
    </row>
    <row r="55" spans="1:20" ht="15">
      <c r="A55" s="97" t="s">
        <v>979</v>
      </c>
      <c r="B55" s="46"/>
      <c r="C55" s="104" t="s">
        <v>1035</v>
      </c>
      <c r="D55" s="49">
        <f>IF(C55&lt;&gt;0,INT(1.84523*((C55*100)-75)^1.348),0)</f>
        <v>409</v>
      </c>
      <c r="F55" s="46"/>
      <c r="G55" s="104" t="s">
        <v>1035</v>
      </c>
      <c r="H55" s="49">
        <f>IF(G55&lt;&gt;0,INT(1.84523*((G55*100)-75)^1.348),0)</f>
        <v>409</v>
      </c>
      <c r="J55" s="46"/>
      <c r="K55" s="104" t="s">
        <v>980</v>
      </c>
      <c r="L55" s="49">
        <f>IF(K55&lt;&gt;0,INT(1.84523*((K55*100)-75)^1.348),0)</f>
        <v>460</v>
      </c>
      <c r="N55" s="46"/>
      <c r="O55" s="104" t="s">
        <v>985</v>
      </c>
      <c r="P55" s="49">
        <f>IF(O55&lt;&gt;0,INT(1.84523*((O55*100)-75)^1.348),0)</f>
        <v>359</v>
      </c>
      <c r="R55" s="46"/>
      <c r="S55" s="104" t="s">
        <v>1078</v>
      </c>
      <c r="T55" s="49">
        <f>IF(S55&lt;&gt;0,INT(1.84523*((S55*100)-75)^1.348),0)</f>
        <v>678</v>
      </c>
    </row>
    <row r="56" spans="1:20" ht="15.75" thickBot="1">
      <c r="A56" s="100"/>
      <c r="B56" s="46"/>
      <c r="C56" s="104" t="s">
        <v>1034</v>
      </c>
      <c r="D56" s="49">
        <f>IF(C56&lt;&gt;0,INT(1.84523*((C56*100)-75)^1.348),0)</f>
        <v>610</v>
      </c>
      <c r="F56" s="46"/>
      <c r="G56" s="104" t="s">
        <v>980</v>
      </c>
      <c r="H56" s="49">
        <f>IF(G56&lt;&gt;0,INT(1.84523*((G56*100)-75)^1.348),0)</f>
        <v>460</v>
      </c>
      <c r="J56" s="46"/>
      <c r="K56" s="104" t="s">
        <v>984</v>
      </c>
      <c r="L56" s="49">
        <f>IF(K56&lt;&gt;0,INT(1.84523*((K56*100)-75)^1.348),0)</f>
        <v>312</v>
      </c>
      <c r="N56" s="46"/>
      <c r="O56" s="104" t="s">
        <v>980</v>
      </c>
      <c r="P56" s="49">
        <f>IF(O56&lt;&gt;0,INT(1.84523*((O56*100)-75)^1.348),0)</f>
        <v>460</v>
      </c>
      <c r="R56" s="46"/>
      <c r="S56" s="104" t="s">
        <v>1035</v>
      </c>
      <c r="T56" s="49">
        <f>IF(S56&lt;&gt;0,INT(1.84523*((S56*100)-75)^1.348),0)</f>
        <v>409</v>
      </c>
    </row>
    <row r="57" spans="1:20" ht="15">
      <c r="A57" s="93" t="s">
        <v>1079</v>
      </c>
      <c r="B57" s="36"/>
      <c r="C57" s="98" t="s">
        <v>1080</v>
      </c>
      <c r="D57" s="99">
        <f>IF(C57&lt;&gt;0,INT(56.0211*(C57-1.5)^1.05),0)</f>
        <v>343</v>
      </c>
      <c r="F57" s="36"/>
      <c r="G57" s="98" t="s">
        <v>1081</v>
      </c>
      <c r="H57" s="99">
        <f>IF(G57&lt;&gt;0,INT(56.0211*(G57-1.5)^1.05),0)</f>
        <v>397</v>
      </c>
      <c r="J57" s="36"/>
      <c r="K57" s="98" t="s">
        <v>1082</v>
      </c>
      <c r="L57" s="99">
        <f>IF(K57&lt;&gt;0,INT(56.0211*(K57-1.5)^1.05),0)</f>
        <v>498</v>
      </c>
      <c r="N57" s="36"/>
      <c r="O57" s="98" t="s">
        <v>1067</v>
      </c>
      <c r="P57" s="99">
        <f>IF(O57&lt;&gt;0,INT(56.0211*(O57-1.5)^1.05),0)</f>
        <v>438</v>
      </c>
      <c r="R57" s="36"/>
      <c r="S57" s="98" t="s">
        <v>1064</v>
      </c>
      <c r="T57" s="99">
        <f>IF(S57&lt;&gt;0,INT(56.0211*(S57-1.5)^1.05),0)</f>
        <v>400</v>
      </c>
    </row>
    <row r="58" spans="1:20" ht="15.75" thickBot="1">
      <c r="A58" s="93"/>
      <c r="B58" s="101"/>
      <c r="C58" s="102" t="s">
        <v>1083</v>
      </c>
      <c r="D58" s="103">
        <f>IF(C58&lt;&gt;0,INT(56.0211*(C58-1.5)^1.05),0)</f>
        <v>354</v>
      </c>
      <c r="F58" s="101"/>
      <c r="G58" s="102" t="s">
        <v>1023</v>
      </c>
      <c r="H58" s="103">
        <f>IF(G58&lt;&gt;0,INT(56.0211*(G58-1.5)^1.05),0)</f>
        <v>463</v>
      </c>
      <c r="J58" s="101"/>
      <c r="K58" s="102" t="s">
        <v>1084</v>
      </c>
      <c r="L58" s="103">
        <f>IF(K58&lt;&gt;0,INT(56.0211*(K58-1.5)^1.05),0)</f>
        <v>464</v>
      </c>
      <c r="N58" s="101"/>
      <c r="O58" s="102" t="s">
        <v>1085</v>
      </c>
      <c r="P58" s="103">
        <f>IF(O58&lt;&gt;0,INT(56.0211*(O58-1.5)^1.05),0)</f>
        <v>368</v>
      </c>
      <c r="R58" s="101"/>
      <c r="S58" s="102" t="s">
        <v>1086</v>
      </c>
      <c r="T58" s="103">
        <f>IF(S58&lt;&gt;0,INT(56.0211*(S58-1.5)^1.05),0)</f>
        <v>480</v>
      </c>
    </row>
    <row r="59" spans="1:20" ht="15">
      <c r="A59" s="97" t="s">
        <v>1087</v>
      </c>
      <c r="B59" s="93" t="s">
        <v>12</v>
      </c>
      <c r="C59" s="104" t="s">
        <v>1088</v>
      </c>
      <c r="D59" s="49">
        <f>IF(B59+C59&lt;&gt;0,INT(0.11193*(254-((B59*60)+C59))^1.88),0)</f>
        <v>574</v>
      </c>
      <c r="F59" s="93" t="s">
        <v>12</v>
      </c>
      <c r="G59" s="104" t="s">
        <v>1089</v>
      </c>
      <c r="H59" s="49">
        <f>IF(F59+G59&lt;&gt;0,INT(0.11193*(254-((F59*60)+G59))^1.88),0)</f>
        <v>537</v>
      </c>
      <c r="J59" s="93" t="s">
        <v>12</v>
      </c>
      <c r="K59" s="104" t="s">
        <v>1090</v>
      </c>
      <c r="L59" s="49">
        <f>IF(J59+K59&lt;&gt;0,INT(0.11193*(254-((J59*60)+K59))^1.88),0)</f>
        <v>584</v>
      </c>
      <c r="N59" s="93" t="s">
        <v>12</v>
      </c>
      <c r="O59" s="104" t="s">
        <v>1091</v>
      </c>
      <c r="P59" s="49">
        <f>IF(N59+O59&lt;&gt;0,INT(0.11193*(254-((N59*60)+O59))^1.88),0)</f>
        <v>523</v>
      </c>
      <c r="R59" s="93" t="s">
        <v>12</v>
      </c>
      <c r="S59" s="104" t="s">
        <v>1092</v>
      </c>
      <c r="T59" s="49">
        <f>IF(R59+S59&lt;&gt;0,INT(0.11193*(254-((R59*60)+S59))^1.88),0)</f>
        <v>397</v>
      </c>
    </row>
    <row r="60" spans="1:20" ht="15.75" thickBot="1">
      <c r="A60" s="100"/>
      <c r="B60" s="93" t="s">
        <v>12</v>
      </c>
      <c r="C60" s="102" t="s">
        <v>1093</v>
      </c>
      <c r="D60" s="49">
        <f>IF(B60+C60&lt;&gt;0,INT(0.11193*(254-((B60*60)+C60))^1.88),0)</f>
        <v>527</v>
      </c>
      <c r="F60" s="93" t="s">
        <v>12</v>
      </c>
      <c r="G60" s="102" t="s">
        <v>1094</v>
      </c>
      <c r="H60" s="49">
        <f>IF(F60+G60&lt;&gt;0,INT(0.11193*(254-((F60*60)+G60))^1.88),0)</f>
        <v>366</v>
      </c>
      <c r="J60" s="93" t="s">
        <v>12</v>
      </c>
      <c r="K60" s="102" t="s">
        <v>1095</v>
      </c>
      <c r="L60" s="49">
        <f>IF(J60+K60&lt;&gt;0,INT(0.11193*(254-((J60*60)+K60))^1.88),0)</f>
        <v>677</v>
      </c>
      <c r="N60" s="93" t="s">
        <v>12</v>
      </c>
      <c r="O60" s="102" t="s">
        <v>1096</v>
      </c>
      <c r="P60" s="49">
        <f>IF(N60+O60&lt;&gt;0,INT(0.11193*(254-((N60*60)+O60))^1.88),0)</f>
        <v>515</v>
      </c>
      <c r="R60" s="93" t="s">
        <v>12</v>
      </c>
      <c r="S60" s="102" t="s">
        <v>1097</v>
      </c>
      <c r="T60" s="49">
        <f>IF(R60+S60&lt;&gt;0,INT(0.11193*(254-((R60*60)+S60))^1.88),0)</f>
        <v>384</v>
      </c>
    </row>
    <row r="61" spans="1:20" ht="15.75" thickBot="1">
      <c r="A61" s="105" t="s">
        <v>1007</v>
      </c>
      <c r="B61" s="106"/>
      <c r="C61" s="107" t="s">
        <v>1098</v>
      </c>
      <c r="D61" s="108">
        <f>IF(C61&lt;&gt;0,INT(3.84286*(50-C61)^1.81),0)</f>
        <v>728</v>
      </c>
      <c r="F61" s="106"/>
      <c r="G61" s="107" t="s">
        <v>1099</v>
      </c>
      <c r="H61" s="108">
        <f>IF(G61&lt;&gt;0,INT(3.84286*(50-G61)^1.81),0)</f>
        <v>595</v>
      </c>
      <c r="J61" s="106"/>
      <c r="K61" s="107" t="s">
        <v>1100</v>
      </c>
      <c r="L61" s="108">
        <f>IF(K61&lt;&gt;0,INT(3.84286*(50-K61)^1.81),0)</f>
        <v>593</v>
      </c>
      <c r="N61" s="106"/>
      <c r="O61" s="107" t="s">
        <v>1101</v>
      </c>
      <c r="P61" s="108">
        <f>IF(O61&lt;&gt;0,INT(3.84286*(50-O61)^1.81),0)</f>
        <v>613</v>
      </c>
      <c r="R61" s="106"/>
      <c r="S61" s="107" t="s">
        <v>1102</v>
      </c>
      <c r="T61" s="108">
        <f>IF(S61&lt;&gt;0,INT(3.84286*(50-S61)^1.81),0)</f>
        <v>511</v>
      </c>
    </row>
    <row r="62" spans="1:20" ht="3" customHeight="1">
      <c r="A62" s="97"/>
      <c r="B62" s="50"/>
      <c r="D62" s="68"/>
      <c r="F62" s="50"/>
      <c r="H62" s="68"/>
      <c r="J62" s="50"/>
      <c r="L62" s="68"/>
      <c r="N62" s="50"/>
      <c r="P62" s="68"/>
      <c r="R62" s="50"/>
      <c r="T62" s="68"/>
    </row>
    <row r="63" spans="1:20" ht="15.75">
      <c r="A63" s="109" t="s">
        <v>1013</v>
      </c>
      <c r="B63" s="70">
        <f>SUM(D51+D52+D53+D54+D55+D56+D57+D58+D59+D60+D61+D62)</f>
        <v>6026</v>
      </c>
      <c r="C63" s="71"/>
      <c r="D63" s="72"/>
      <c r="E63" s="73"/>
      <c r="F63" s="70">
        <f>SUM(H51+H52+H53+H54+H55+H56+H57+H58+H59+H60+H61+H62)</f>
        <v>5234</v>
      </c>
      <c r="G63" s="71"/>
      <c r="H63" s="72"/>
      <c r="I63" s="73"/>
      <c r="J63" s="70">
        <f>SUM(L51+L52+L53+L54+L55+L56+L57+L58+L59+L60+L61+L62)</f>
        <v>5267</v>
      </c>
      <c r="K63" s="71"/>
      <c r="L63" s="72"/>
      <c r="M63" s="73"/>
      <c r="N63" s="70">
        <f>SUM(P51+P52+P53+P54+P55+P56+P57+P58+P59+P60+P61+P62)</f>
        <v>5020</v>
      </c>
      <c r="O63" s="71"/>
      <c r="P63" s="72"/>
      <c r="Q63" s="73"/>
      <c r="R63" s="70">
        <f>SUM(T51+T52+T53+T54+T55+T56+T57+T58+T59+T60+T61+T62)</f>
        <v>4940</v>
      </c>
      <c r="S63" s="71"/>
      <c r="T63" s="72"/>
    </row>
    <row r="64" spans="1:20" ht="2.25" customHeight="1" thickBot="1">
      <c r="A64" s="100"/>
      <c r="B64" s="50"/>
      <c r="D64" s="74"/>
      <c r="F64" s="50"/>
      <c r="H64" s="74"/>
      <c r="J64" s="50"/>
      <c r="L64" s="74"/>
      <c r="N64" s="50"/>
      <c r="P64" s="74"/>
      <c r="R64" s="50"/>
      <c r="T64" s="74"/>
    </row>
    <row r="65" spans="1:20" ht="15.75" customHeight="1">
      <c r="A65" s="93" t="s">
        <v>1014</v>
      </c>
      <c r="B65" s="75" t="s">
        <v>258</v>
      </c>
      <c r="C65" s="76"/>
      <c r="D65" s="77"/>
      <c r="F65" s="75" t="s">
        <v>260</v>
      </c>
      <c r="G65" s="76"/>
      <c r="H65" s="77"/>
      <c r="J65" s="75" t="s">
        <v>259</v>
      </c>
      <c r="K65" s="76"/>
      <c r="L65" s="77"/>
      <c r="N65" s="75" t="s">
        <v>262</v>
      </c>
      <c r="O65" s="76"/>
      <c r="P65" s="77"/>
      <c r="R65" s="75" t="s">
        <v>263</v>
      </c>
      <c r="S65" s="76"/>
      <c r="T65" s="77"/>
    </row>
    <row r="66" spans="1:20" ht="2.25" customHeight="1" thickBot="1">
      <c r="A66" s="110"/>
      <c r="B66" s="78"/>
      <c r="C66" s="79"/>
      <c r="D66" s="80"/>
      <c r="E66" s="81"/>
      <c r="F66" s="78"/>
      <c r="G66" s="79"/>
      <c r="H66" s="80"/>
      <c r="I66" s="81"/>
      <c r="J66" s="78"/>
      <c r="K66" s="79"/>
      <c r="L66" s="80"/>
      <c r="M66" s="81"/>
      <c r="N66" s="78"/>
      <c r="O66" s="79"/>
      <c r="P66" s="80"/>
      <c r="Q66" s="81"/>
      <c r="R66" s="78"/>
      <c r="S66" s="79"/>
      <c r="T66" s="80"/>
    </row>
    <row r="67" ht="14.25" customHeight="1" thickBot="1">
      <c r="A67" s="94"/>
    </row>
    <row r="68" spans="1:20" s="82" customFormat="1" ht="21" thickBot="1">
      <c r="A68" s="32" t="s">
        <v>1056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4"/>
    </row>
    <row r="69" spans="1:20" s="92" customFormat="1" ht="16.5">
      <c r="A69" s="111"/>
      <c r="B69" s="84" t="s">
        <v>1015</v>
      </c>
      <c r="C69" s="85"/>
      <c r="D69" s="86"/>
      <c r="E69" s="87"/>
      <c r="F69" s="88" t="s">
        <v>1016</v>
      </c>
      <c r="G69" s="89"/>
      <c r="H69" s="90"/>
      <c r="I69" s="91"/>
      <c r="J69" s="88" t="s">
        <v>1103</v>
      </c>
      <c r="K69" s="89"/>
      <c r="L69" s="90"/>
      <c r="M69" s="91"/>
      <c r="N69" s="88" t="s">
        <v>1104</v>
      </c>
      <c r="O69" s="89"/>
      <c r="P69" s="90"/>
      <c r="Q69" s="87"/>
      <c r="R69" s="84"/>
      <c r="S69" s="85"/>
      <c r="T69" s="86"/>
    </row>
    <row r="70" spans="1:20" ht="3.75" customHeight="1" thickBot="1">
      <c r="A70" s="93"/>
      <c r="B70" s="42"/>
      <c r="C70" s="43"/>
      <c r="D70" s="44"/>
      <c r="F70" s="42"/>
      <c r="G70" s="43"/>
      <c r="H70" s="44"/>
      <c r="J70" s="42"/>
      <c r="K70" s="43"/>
      <c r="L70" s="44"/>
      <c r="N70" s="42"/>
      <c r="O70" s="43"/>
      <c r="P70" s="44"/>
      <c r="R70" s="42"/>
      <c r="S70" s="43"/>
      <c r="T70" s="44"/>
    </row>
    <row r="71" spans="1:20" s="35" customFormat="1" ht="15">
      <c r="A71" s="93"/>
      <c r="B71" s="47" t="s">
        <v>956</v>
      </c>
      <c r="C71" s="48"/>
      <c r="D71" s="49" t="s">
        <v>957</v>
      </c>
      <c r="F71" s="47" t="s">
        <v>956</v>
      </c>
      <c r="G71" s="48"/>
      <c r="H71" s="49" t="s">
        <v>957</v>
      </c>
      <c r="J71" s="47" t="s">
        <v>956</v>
      </c>
      <c r="K71" s="48"/>
      <c r="L71" s="49" t="s">
        <v>957</v>
      </c>
      <c r="N71" s="47" t="s">
        <v>956</v>
      </c>
      <c r="O71" s="48"/>
      <c r="P71" s="49" t="s">
        <v>957</v>
      </c>
      <c r="R71" s="47" t="s">
        <v>956</v>
      </c>
      <c r="S71" s="48"/>
      <c r="T71" s="49" t="s">
        <v>957</v>
      </c>
    </row>
    <row r="72" spans="1:20" ht="3.75" customHeight="1" thickBot="1">
      <c r="A72" s="93"/>
      <c r="B72" s="41"/>
      <c r="C72" s="51"/>
      <c r="D72" s="52"/>
      <c r="F72" s="41"/>
      <c r="G72" s="51"/>
      <c r="H72" s="52"/>
      <c r="J72" s="41"/>
      <c r="K72" s="51"/>
      <c r="L72" s="52"/>
      <c r="N72" s="41"/>
      <c r="O72" s="51"/>
      <c r="P72" s="52"/>
      <c r="R72" s="41"/>
      <c r="S72" s="51"/>
      <c r="T72" s="52"/>
    </row>
    <row r="73" spans="1:20" ht="15">
      <c r="A73" s="97" t="s">
        <v>958</v>
      </c>
      <c r="B73" s="36"/>
      <c r="C73" s="98" t="s">
        <v>1105</v>
      </c>
      <c r="D73" s="99">
        <f>IF(C73&lt;&gt;0,INT(46.0849*(12.76-C73)^1.81),0)</f>
        <v>589</v>
      </c>
      <c r="F73" s="36"/>
      <c r="G73" s="98" t="s">
        <v>1106</v>
      </c>
      <c r="H73" s="99">
        <f>IF(G73&lt;&gt;0,INT(46.0849*(12.76-G73)^1.81),0)</f>
        <v>648</v>
      </c>
      <c r="J73" s="36"/>
      <c r="K73" s="98" t="s">
        <v>967</v>
      </c>
      <c r="L73" s="99">
        <f>IF(K73&lt;&gt;0,INT(46.0849*(12.76-K73)^1.81),0)</f>
        <v>501</v>
      </c>
      <c r="N73" s="36"/>
      <c r="O73" s="98" t="s">
        <v>1107</v>
      </c>
      <c r="P73" s="99">
        <f>IF(O73&lt;&gt;0,INT(46.0849*(12.76-O73)^1.81),0)</f>
        <v>676</v>
      </c>
      <c r="R73" s="36"/>
      <c r="S73" s="98"/>
      <c r="T73" s="99">
        <f>IF(S73&lt;&gt;0,INT(46.0849*(12.76-S73)^1.81),0)</f>
        <v>0</v>
      </c>
    </row>
    <row r="74" spans="1:20" ht="15.75" thickBot="1">
      <c r="A74" s="100"/>
      <c r="B74" s="101"/>
      <c r="C74" s="102" t="s">
        <v>1108</v>
      </c>
      <c r="D74" s="103">
        <f>IF(C74&lt;&gt;0,INT(46.0849*(12.76-C74)^1.81),0)</f>
        <v>482</v>
      </c>
      <c r="F74" s="101"/>
      <c r="G74" s="102" t="s">
        <v>1109</v>
      </c>
      <c r="H74" s="103">
        <f>IF(G74&lt;&gt;0,INT(46.0849*(12.76-G74)^1.81),0)</f>
        <v>608</v>
      </c>
      <c r="J74" s="101"/>
      <c r="K74" s="102" t="s">
        <v>1110</v>
      </c>
      <c r="L74" s="103">
        <f>IF(K74&lt;&gt;0,INT(46.0849*(12.76-K74)^1.81),0)</f>
        <v>492</v>
      </c>
      <c r="N74" s="101"/>
      <c r="O74" s="102" t="s">
        <v>1111</v>
      </c>
      <c r="P74" s="103">
        <f>IF(O74&lt;&gt;0,INT(46.0849*(12.76-O74)^1.81),0)</f>
        <v>579</v>
      </c>
      <c r="R74" s="101"/>
      <c r="S74" s="102"/>
      <c r="T74" s="103">
        <f>IF(S74&lt;&gt;0,INT(46.0849*(12.76-S74)^1.81),0)</f>
        <v>0</v>
      </c>
    </row>
    <row r="75" spans="1:20" ht="15">
      <c r="A75" s="93" t="s">
        <v>968</v>
      </c>
      <c r="B75" s="36"/>
      <c r="C75" s="98" t="s">
        <v>1027</v>
      </c>
      <c r="D75" s="99">
        <f>IF(C75&lt;&gt;0,INT(0.188807*((C75*100)-210)^1.41),0)</f>
        <v>272</v>
      </c>
      <c r="F75" s="36"/>
      <c r="G75" s="98" t="s">
        <v>1031</v>
      </c>
      <c r="H75" s="99">
        <f>IF(G75&lt;&gt;0,INT(0.188807*((G75*100)-210)^1.41),0)</f>
        <v>239</v>
      </c>
      <c r="J75" s="36"/>
      <c r="K75" s="98" t="s">
        <v>1112</v>
      </c>
      <c r="L75" s="99">
        <f>IF(K75&lt;&gt;0,INT(0.188807*((K75*100)-210)^1.41),0)</f>
        <v>261</v>
      </c>
      <c r="N75" s="36"/>
      <c r="O75" s="98" t="s">
        <v>1113</v>
      </c>
      <c r="P75" s="99">
        <f>IF(O75&lt;&gt;0,INT(0.188807*((O75*100)-210)^1.41),0)</f>
        <v>508</v>
      </c>
      <c r="R75" s="36"/>
      <c r="S75" s="98"/>
      <c r="T75" s="99">
        <f>IF(S75&lt;&gt;0,INT(0.188807*((S75*100)-210)^1.41),0)</f>
        <v>0</v>
      </c>
    </row>
    <row r="76" spans="1:20" ht="15.75" thickBot="1">
      <c r="A76" s="93"/>
      <c r="B76" s="101"/>
      <c r="C76" s="102" t="s">
        <v>1114</v>
      </c>
      <c r="D76" s="103">
        <f>IF(C76&lt;&gt;0,INT(0.188807*((C76*100)-210)^1.41),0)</f>
        <v>384</v>
      </c>
      <c r="F76" s="101"/>
      <c r="G76" s="102" t="s">
        <v>1115</v>
      </c>
      <c r="H76" s="103">
        <f>IF(G76&lt;&gt;0,INT(0.188807*((G76*100)-210)^1.41),0)</f>
        <v>306</v>
      </c>
      <c r="J76" s="101"/>
      <c r="K76" s="102" t="s">
        <v>1116</v>
      </c>
      <c r="L76" s="103">
        <f>IF(K76&lt;&gt;0,INT(0.188807*((K76*100)-210)^1.41),0)</f>
        <v>308</v>
      </c>
      <c r="N76" s="101"/>
      <c r="O76" s="102" t="s">
        <v>1117</v>
      </c>
      <c r="P76" s="103">
        <f>IF(O76&lt;&gt;0,INT(0.188807*((O76*100)-210)^1.41),0)</f>
        <v>343</v>
      </c>
      <c r="R76" s="101"/>
      <c r="S76" s="102"/>
      <c r="T76" s="103">
        <f>IF(S76&lt;&gt;0,INT(0.188807*((S76*100)-210)^1.41),0)</f>
        <v>0</v>
      </c>
    </row>
    <row r="77" spans="1:20" ht="15">
      <c r="A77" s="97" t="s">
        <v>979</v>
      </c>
      <c r="B77" s="46"/>
      <c r="C77" s="104" t="s">
        <v>980</v>
      </c>
      <c r="D77" s="49">
        <f>IF(C77&lt;&gt;0,INT(1.84523*((C77*100)-75)^1.348),0)</f>
        <v>460</v>
      </c>
      <c r="F77" s="46"/>
      <c r="G77" s="104" t="s">
        <v>980</v>
      </c>
      <c r="H77" s="49">
        <f>IF(G77&lt;&gt;0,INT(1.84523*((G77*100)-75)^1.348),0)</f>
        <v>460</v>
      </c>
      <c r="J77" s="46"/>
      <c r="K77" s="104" t="s">
        <v>980</v>
      </c>
      <c r="L77" s="49">
        <f>IF(K77&lt;&gt;0,INT(1.84523*((K77*100)-75)^1.348),0)</f>
        <v>460</v>
      </c>
      <c r="N77" s="46"/>
      <c r="O77" s="104" t="s">
        <v>1035</v>
      </c>
      <c r="P77" s="49">
        <f>IF(O77&lt;&gt;0,INT(1.84523*((O77*100)-75)^1.348),0)</f>
        <v>409</v>
      </c>
      <c r="R77" s="46"/>
      <c r="S77" s="104"/>
      <c r="T77" s="49">
        <f>IF(S77&lt;&gt;0,INT(1.84523*((S77*100)-75)^1.348),0)</f>
        <v>0</v>
      </c>
    </row>
    <row r="78" spans="1:20" ht="15.75" thickBot="1">
      <c r="A78" s="100"/>
      <c r="B78" s="46"/>
      <c r="C78" s="104" t="s">
        <v>1035</v>
      </c>
      <c r="D78" s="49">
        <f>IF(C78&lt;&gt;0,INT(1.84523*((C78*100)-75)^1.348),0)</f>
        <v>409</v>
      </c>
      <c r="F78" s="46"/>
      <c r="G78" s="104" t="s">
        <v>980</v>
      </c>
      <c r="H78" s="49">
        <f>IF(G78&lt;&gt;0,INT(1.84523*((G78*100)-75)^1.348),0)</f>
        <v>460</v>
      </c>
      <c r="J78" s="46"/>
      <c r="K78" s="104" t="s">
        <v>980</v>
      </c>
      <c r="L78" s="49">
        <f>IF(K78&lt;&gt;0,INT(1.84523*((K78*100)-75)^1.348),0)</f>
        <v>460</v>
      </c>
      <c r="N78" s="46"/>
      <c r="O78" s="104" t="s">
        <v>985</v>
      </c>
      <c r="P78" s="49">
        <f>IF(O78&lt;&gt;0,INT(1.84523*((O78*100)-75)^1.348),0)</f>
        <v>359</v>
      </c>
      <c r="R78" s="46"/>
      <c r="S78" s="104"/>
      <c r="T78" s="49">
        <f>IF(S78&lt;&gt;0,INT(1.84523*((S78*100)-75)^1.348),0)</f>
        <v>0</v>
      </c>
    </row>
    <row r="79" spans="1:20" ht="15">
      <c r="A79" s="93" t="s">
        <v>1079</v>
      </c>
      <c r="B79" s="36"/>
      <c r="C79" s="98" t="s">
        <v>1118</v>
      </c>
      <c r="D79" s="99">
        <f>IF(C79&lt;&gt;0,INT(56.0211*(C79-1.5)^1.05),0)</f>
        <v>306</v>
      </c>
      <c r="F79" s="36"/>
      <c r="G79" s="98" t="s">
        <v>1119</v>
      </c>
      <c r="H79" s="99">
        <f>IF(G79&lt;&gt;0,INT(56.0211*(G79-1.5)^1.05),0)</f>
        <v>370</v>
      </c>
      <c r="J79" s="36"/>
      <c r="K79" s="98" t="s">
        <v>1120</v>
      </c>
      <c r="L79" s="99">
        <f>IF(K79&lt;&gt;0,INT(56.0211*(K79-1.5)^1.05),0)</f>
        <v>452</v>
      </c>
      <c r="N79" s="36"/>
      <c r="O79" s="98" t="s">
        <v>1121</v>
      </c>
      <c r="P79" s="99">
        <f>IF(O79&lt;&gt;0,INT(56.0211*(O79-1.5)^1.05),0)</f>
        <v>382</v>
      </c>
      <c r="R79" s="36"/>
      <c r="S79" s="98"/>
      <c r="T79" s="99">
        <f>IF(S79&lt;&gt;0,INT(56.0211*(S79-1.5)^1.05),0)</f>
        <v>0</v>
      </c>
    </row>
    <row r="80" spans="1:20" ht="15.75" thickBot="1">
      <c r="A80" s="93"/>
      <c r="B80" s="101"/>
      <c r="C80" s="102" t="s">
        <v>1122</v>
      </c>
      <c r="D80" s="103">
        <f>IF(C80&lt;&gt;0,INT(56.0211*(C80-1.5)^1.05),0)</f>
        <v>270</v>
      </c>
      <c r="F80" s="101"/>
      <c r="G80" s="102" t="s">
        <v>1123</v>
      </c>
      <c r="H80" s="103">
        <f>IF(G80&lt;&gt;0,INT(56.0211*(G80-1.5)^1.05),0)</f>
        <v>365</v>
      </c>
      <c r="J80" s="101"/>
      <c r="K80" s="102" t="s">
        <v>1124</v>
      </c>
      <c r="L80" s="103">
        <f>IF(K80&lt;&gt;0,INT(56.0211*(K80-1.5)^1.05),0)</f>
        <v>429</v>
      </c>
      <c r="N80" s="101"/>
      <c r="O80" s="102" t="s">
        <v>1125</v>
      </c>
      <c r="P80" s="103">
        <f>IF(O80&lt;&gt;0,INT(56.0211*(O80-1.5)^1.05),0)</f>
        <v>390</v>
      </c>
      <c r="R80" s="101"/>
      <c r="S80" s="102"/>
      <c r="T80" s="103">
        <f>IF(S80&lt;&gt;0,INT(56.0211*(S80-1.5)^1.05),0)</f>
        <v>0</v>
      </c>
    </row>
    <row r="81" spans="1:20" ht="15">
      <c r="A81" s="97" t="s">
        <v>1087</v>
      </c>
      <c r="B81" s="93" t="s">
        <v>12</v>
      </c>
      <c r="C81" s="104" t="s">
        <v>1126</v>
      </c>
      <c r="D81" s="49">
        <f>IF(B81+C81&lt;&gt;0,INT(0.11193*(254-((B81*60)+C81))^1.88),0)</f>
        <v>544</v>
      </c>
      <c r="F81" s="93" t="s">
        <v>12</v>
      </c>
      <c r="G81" s="104" t="s">
        <v>1127</v>
      </c>
      <c r="H81" s="49">
        <f>IF(F81+G81&lt;&gt;0,INT(0.11193*(254-((F81*60)+G81))^1.88),0)</f>
        <v>410</v>
      </c>
      <c r="J81" s="93" t="s">
        <v>12</v>
      </c>
      <c r="K81" s="104" t="s">
        <v>1128</v>
      </c>
      <c r="L81" s="49">
        <f>IF(J81+K81&lt;&gt;0,INT(0.11193*(254-((J81*60)+K81))^1.88),0)</f>
        <v>398</v>
      </c>
      <c r="N81" s="93" t="s">
        <v>12</v>
      </c>
      <c r="O81" s="104" t="s">
        <v>1129</v>
      </c>
      <c r="P81" s="49">
        <f>IF(N81+O81&lt;&gt;0,INT(0.11193*(254-((N81*60)+O81))^1.88),0)</f>
        <v>428</v>
      </c>
      <c r="R81" s="93"/>
      <c r="S81" s="104"/>
      <c r="T81" s="49">
        <f>IF(R81+S81&lt;&gt;0,INT(0.11193*(254-((R81*60)+S81))^1.88),0)</f>
        <v>0</v>
      </c>
    </row>
    <row r="82" spans="1:20" ht="15.75" thickBot="1">
      <c r="A82" s="100"/>
      <c r="B82" s="93" t="s">
        <v>9</v>
      </c>
      <c r="C82" s="102" t="s">
        <v>1130</v>
      </c>
      <c r="D82" s="49">
        <f>IF(B82+C82&lt;&gt;0,INT(0.11193*(254-((B82*60)+C82))^1.88),0)</f>
        <v>170</v>
      </c>
      <c r="F82" s="93" t="s">
        <v>12</v>
      </c>
      <c r="G82" s="102" t="s">
        <v>1131</v>
      </c>
      <c r="H82" s="49">
        <f>IF(F82+G82&lt;&gt;0,INT(0.11193*(254-((F82*60)+G82))^1.88),0)</f>
        <v>386</v>
      </c>
      <c r="J82" s="93" t="s">
        <v>9</v>
      </c>
      <c r="K82" s="102" t="s">
        <v>1132</v>
      </c>
      <c r="L82" s="49">
        <f>IF(J82+K82&lt;&gt;0,INT(0.11193*(254-((J82*60)+K82))^1.88),0)</f>
        <v>332</v>
      </c>
      <c r="N82" s="93" t="s">
        <v>12</v>
      </c>
      <c r="O82" s="102" t="s">
        <v>1133</v>
      </c>
      <c r="P82" s="49">
        <f>IF(N82+O82&lt;&gt;0,INT(0.11193*(254-((N82*60)+O82))^1.88),0)</f>
        <v>398</v>
      </c>
      <c r="R82" s="93"/>
      <c r="S82" s="102"/>
      <c r="T82" s="49">
        <f>IF(R82+S82&lt;&gt;0,INT(0.11193*(254-((R82*60)+S82))^1.88),0)</f>
        <v>0</v>
      </c>
    </row>
    <row r="83" spans="1:20" ht="15.75" thickBot="1">
      <c r="A83" s="105" t="s">
        <v>1007</v>
      </c>
      <c r="B83" s="106"/>
      <c r="C83" s="107"/>
      <c r="D83" s="108">
        <f>IF(C83&lt;&gt;0,INT(3.84286*(50-C83)^1.81),0)</f>
        <v>0</v>
      </c>
      <c r="F83" s="106"/>
      <c r="G83" s="107" t="s">
        <v>1134</v>
      </c>
      <c r="H83" s="108">
        <f>IF(G83&lt;&gt;0,INT(3.84286*(50-G83)^1.81),0)</f>
        <v>659</v>
      </c>
      <c r="J83" s="106"/>
      <c r="K83" s="107" t="s">
        <v>1135</v>
      </c>
      <c r="L83" s="108">
        <f>IF(K83&lt;&gt;0,INT(3.84286*(50-K83)^1.81),0)</f>
        <v>560</v>
      </c>
      <c r="N83" s="106"/>
      <c r="O83" s="107" t="s">
        <v>1136</v>
      </c>
      <c r="P83" s="108">
        <f>IF(O83&lt;&gt;0,INT(3.84286*(50-O83)^1.81),0)</f>
        <v>620</v>
      </c>
      <c r="R83" s="106"/>
      <c r="S83" s="107"/>
      <c r="T83" s="108">
        <f>IF(S83&lt;&gt;0,INT(3.84286*(50-S83)^1.81),0)</f>
        <v>0</v>
      </c>
    </row>
    <row r="84" spans="1:20" ht="2.25" customHeight="1">
      <c r="A84" s="97"/>
      <c r="B84" s="50"/>
      <c r="D84" s="68"/>
      <c r="F84" s="50"/>
      <c r="H84" s="68"/>
      <c r="J84" s="50"/>
      <c r="L84" s="68"/>
      <c r="N84" s="50"/>
      <c r="P84" s="68"/>
      <c r="R84" s="50"/>
      <c r="T84" s="68"/>
    </row>
    <row r="85" spans="1:20" ht="15.75">
      <c r="A85" s="109" t="s">
        <v>1013</v>
      </c>
      <c r="B85" s="70">
        <f>SUM(D73+D74+D75+D76+D77+D78+D79+D80+D81+D82+D83+D84)</f>
        <v>3886</v>
      </c>
      <c r="C85" s="71"/>
      <c r="D85" s="72"/>
      <c r="E85" s="73"/>
      <c r="F85" s="70">
        <f>SUM(H73+H74+H75+H76+H77+H78+H79+H80+H81+H82+H83+H84)</f>
        <v>4911</v>
      </c>
      <c r="G85" s="71"/>
      <c r="H85" s="72"/>
      <c r="I85" s="73"/>
      <c r="J85" s="70">
        <f>SUM(L73+L74+L75+L76+L77+L78+L79+L80+L81+L82+L83+L84)</f>
        <v>4653</v>
      </c>
      <c r="K85" s="71"/>
      <c r="L85" s="72"/>
      <c r="M85" s="73"/>
      <c r="N85" s="70">
        <f>SUM(P73+P74+P75+P76+P77+P78+P79+P80+P81+P82+P83+P84)</f>
        <v>5092</v>
      </c>
      <c r="O85" s="71"/>
      <c r="P85" s="72"/>
      <c r="Q85" s="73"/>
      <c r="R85" s="70">
        <f>SUM(T73+T74+T75+T76+T77+T78+T79+T80+T81+T82+T83+T84)</f>
        <v>0</v>
      </c>
      <c r="S85" s="71"/>
      <c r="T85" s="72"/>
    </row>
    <row r="86" spans="1:20" ht="3" customHeight="1" thickBot="1">
      <c r="A86" s="100"/>
      <c r="B86" s="50"/>
      <c r="D86" s="74"/>
      <c r="F86" s="50"/>
      <c r="H86" s="74"/>
      <c r="J86" s="50"/>
      <c r="L86" s="74"/>
      <c r="N86" s="50"/>
      <c r="P86" s="74"/>
      <c r="R86" s="50"/>
      <c r="T86" s="74"/>
    </row>
    <row r="87" spans="1:20" ht="18" customHeight="1">
      <c r="A87" s="93" t="s">
        <v>1014</v>
      </c>
      <c r="B87" s="75" t="s">
        <v>320</v>
      </c>
      <c r="C87" s="76"/>
      <c r="D87" s="77"/>
      <c r="F87" s="75" t="s">
        <v>318</v>
      </c>
      <c r="G87" s="76"/>
      <c r="H87" s="77"/>
      <c r="J87" s="75" t="s">
        <v>319</v>
      </c>
      <c r="K87" s="76"/>
      <c r="L87" s="77"/>
      <c r="N87" s="75" t="s">
        <v>261</v>
      </c>
      <c r="O87" s="76"/>
      <c r="P87" s="77"/>
      <c r="R87" s="75"/>
      <c r="S87" s="76"/>
      <c r="T87" s="77"/>
    </row>
    <row r="88" spans="1:20" ht="3" customHeight="1" thickBot="1">
      <c r="A88" s="110"/>
      <c r="B88" s="78"/>
      <c r="C88" s="79"/>
      <c r="D88" s="80"/>
      <c r="E88" s="81"/>
      <c r="F88" s="78"/>
      <c r="G88" s="79"/>
      <c r="H88" s="80"/>
      <c r="I88" s="81"/>
      <c r="J88" s="78"/>
      <c r="K88" s="79"/>
      <c r="L88" s="80"/>
      <c r="M88" s="81"/>
      <c r="N88" s="78"/>
      <c r="O88" s="79"/>
      <c r="P88" s="80"/>
      <c r="Q88" s="81"/>
      <c r="R88" s="78"/>
      <c r="S88" s="79"/>
      <c r="T88" s="80"/>
    </row>
    <row r="89" ht="3" customHeight="1" thickBot="1">
      <c r="A89" s="94"/>
    </row>
    <row r="90" spans="1:20" s="35" customFormat="1" ht="21" customHeight="1" thickBot="1">
      <c r="A90" s="32" t="s">
        <v>1137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4"/>
    </row>
    <row r="91" spans="1:20" s="35" customFormat="1" ht="15.75">
      <c r="A91" s="36"/>
      <c r="B91" s="37" t="s">
        <v>98</v>
      </c>
      <c r="C91" s="38"/>
      <c r="D91" s="39"/>
      <c r="E91" s="40"/>
      <c r="F91" s="37" t="s">
        <v>1138</v>
      </c>
      <c r="G91" s="38"/>
      <c r="H91" s="39"/>
      <c r="I91" s="40"/>
      <c r="J91" s="37" t="s">
        <v>1058</v>
      </c>
      <c r="K91" s="38"/>
      <c r="L91" s="39"/>
      <c r="M91" s="40"/>
      <c r="N91" s="37" t="s">
        <v>1139</v>
      </c>
      <c r="O91" s="38"/>
      <c r="P91" s="39"/>
      <c r="Q91" s="40"/>
      <c r="R91" s="37" t="s">
        <v>955</v>
      </c>
      <c r="S91" s="38"/>
      <c r="T91" s="39"/>
    </row>
    <row r="92" spans="1:20" ht="3.75" customHeight="1" thickBot="1">
      <c r="A92" s="41"/>
      <c r="B92" s="42"/>
      <c r="C92" s="43"/>
      <c r="D92" s="44"/>
      <c r="F92" s="42"/>
      <c r="G92" s="43"/>
      <c r="H92" s="44"/>
      <c r="J92" s="42"/>
      <c r="K92" s="43"/>
      <c r="L92" s="44"/>
      <c r="N92" s="42"/>
      <c r="O92" s="43"/>
      <c r="P92" s="44"/>
      <c r="R92" s="42"/>
      <c r="S92" s="43"/>
      <c r="T92" s="44"/>
    </row>
    <row r="93" spans="1:20" s="35" customFormat="1" ht="15">
      <c r="A93" s="46"/>
      <c r="B93" s="47" t="s">
        <v>956</v>
      </c>
      <c r="C93" s="48"/>
      <c r="D93" s="49" t="s">
        <v>957</v>
      </c>
      <c r="F93" s="47" t="s">
        <v>956</v>
      </c>
      <c r="G93" s="48"/>
      <c r="H93" s="49" t="s">
        <v>957</v>
      </c>
      <c r="J93" s="47" t="s">
        <v>956</v>
      </c>
      <c r="K93" s="48"/>
      <c r="L93" s="49" t="s">
        <v>957</v>
      </c>
      <c r="N93" s="47" t="s">
        <v>956</v>
      </c>
      <c r="O93" s="48"/>
      <c r="P93" s="49" t="s">
        <v>957</v>
      </c>
      <c r="R93" s="47" t="s">
        <v>956</v>
      </c>
      <c r="S93" s="48"/>
      <c r="T93" s="49" t="s">
        <v>957</v>
      </c>
    </row>
    <row r="94" spans="1:20" ht="3.75" customHeight="1" thickBot="1">
      <c r="A94" s="50"/>
      <c r="B94" s="41"/>
      <c r="C94" s="51"/>
      <c r="D94" s="52"/>
      <c r="F94" s="41"/>
      <c r="G94" s="51"/>
      <c r="H94" s="52"/>
      <c r="J94" s="41"/>
      <c r="K94" s="51"/>
      <c r="L94" s="52"/>
      <c r="N94" s="41"/>
      <c r="O94" s="51"/>
      <c r="P94" s="52"/>
      <c r="R94" s="41"/>
      <c r="S94" s="51"/>
      <c r="T94" s="52"/>
    </row>
    <row r="95" spans="1:20" ht="15">
      <c r="A95" s="53" t="s">
        <v>958</v>
      </c>
      <c r="B95" s="36"/>
      <c r="C95" s="98" t="s">
        <v>1140</v>
      </c>
      <c r="D95" s="99">
        <f>IF(C95&lt;&gt;0,INT(58.015*(11.26-C95)^1.81),0)</f>
        <v>428</v>
      </c>
      <c r="F95" s="36"/>
      <c r="G95" s="98" t="s">
        <v>1141</v>
      </c>
      <c r="H95" s="99">
        <f>IF(G95&lt;&gt;0,INT(58.015*(11.26-G95)^1.81),0)</f>
        <v>436</v>
      </c>
      <c r="J95" s="36"/>
      <c r="K95" s="98" t="s">
        <v>1142</v>
      </c>
      <c r="L95" s="99">
        <f>IF(K95&lt;&gt;0,INT(58.015*(11.26-K95)^1.81),0)</f>
        <v>520</v>
      </c>
      <c r="N95" s="36"/>
      <c r="O95" s="98" t="s">
        <v>1143</v>
      </c>
      <c r="P95" s="99">
        <f>IF(O95&lt;&gt;0,INT(58.015*(11.26-O95)^1.81),0)</f>
        <v>331</v>
      </c>
      <c r="R95" s="36"/>
      <c r="S95" s="98" t="s">
        <v>1106</v>
      </c>
      <c r="T95" s="99">
        <f>IF(S95&lt;&gt;0,INT(58.015*(11.26-S95)^1.81),0)</f>
        <v>376</v>
      </c>
    </row>
    <row r="96" spans="1:20" ht="15.75" thickBot="1">
      <c r="A96" s="57"/>
      <c r="B96" s="101"/>
      <c r="C96" s="102" t="s">
        <v>1144</v>
      </c>
      <c r="D96" s="103">
        <f>IF(C96&lt;&gt;0,INT(58.015*(11.26-C96)^1.81),0)</f>
        <v>366</v>
      </c>
      <c r="F96" s="101"/>
      <c r="G96" s="102" t="s">
        <v>1066</v>
      </c>
      <c r="H96" s="103">
        <f>IF(G96&lt;&gt;0,INT(58.015*(11.26-G96)^1.81),0)</f>
        <v>350</v>
      </c>
      <c r="J96" s="101"/>
      <c r="K96" s="102" t="s">
        <v>963</v>
      </c>
      <c r="L96" s="103">
        <f>IF(K96&lt;&gt;0,INT(58.015*(11.26-K96)^1.81),0)</f>
        <v>304</v>
      </c>
      <c r="N96" s="101"/>
      <c r="O96" s="102" t="s">
        <v>963</v>
      </c>
      <c r="P96" s="103">
        <f>IF(O96&lt;&gt;0,INT(58.015*(11.26-O96)^1.81),0)</f>
        <v>304</v>
      </c>
      <c r="R96" s="101"/>
      <c r="S96" s="102" t="s">
        <v>1145</v>
      </c>
      <c r="T96" s="103">
        <f>IF(S96&lt;&gt;0,INT(58.015*(11.26-S96)^1.81),0)</f>
        <v>354</v>
      </c>
    </row>
    <row r="97" spans="1:20" ht="15">
      <c r="A97" s="50" t="s">
        <v>968</v>
      </c>
      <c r="B97" s="46"/>
      <c r="C97" s="104" t="s">
        <v>1146</v>
      </c>
      <c r="D97" s="49">
        <f>IF(C97&lt;&gt;0,INT(0.14354*((C97*100)-220)^1.4),0)</f>
        <v>237</v>
      </c>
      <c r="F97" s="46"/>
      <c r="G97" s="104" t="s">
        <v>1147</v>
      </c>
      <c r="H97" s="49">
        <f>IF(G97&lt;&gt;0,INT(0.14354*((G97*100)-220)^1.4),0)</f>
        <v>378</v>
      </c>
      <c r="J97" s="46"/>
      <c r="K97" s="104" t="s">
        <v>1148</v>
      </c>
      <c r="L97" s="49">
        <f>IF(K97&lt;&gt;0,INT(0.14354*((K97*100)-220)^1.4),0)</f>
        <v>405</v>
      </c>
      <c r="N97" s="46"/>
      <c r="O97" s="104" t="s">
        <v>1149</v>
      </c>
      <c r="P97" s="49">
        <f>IF(O97&lt;&gt;0,INT(0.14354*((O97*100)-220)^1.4),0)</f>
        <v>330</v>
      </c>
      <c r="R97" s="46"/>
      <c r="S97" s="104" t="s">
        <v>1150</v>
      </c>
      <c r="T97" s="49">
        <f>IF(S97&lt;&gt;0,INT(0.14354*((S97*100)-220)^1.4),0)</f>
        <v>191</v>
      </c>
    </row>
    <row r="98" spans="1:20" ht="15.75" thickBot="1">
      <c r="A98" s="50"/>
      <c r="B98" s="46"/>
      <c r="C98" s="104" t="s">
        <v>1151</v>
      </c>
      <c r="D98" s="49">
        <f>IF(C98&lt;&gt;0,INT(0.14354*((C98*100)-220)^1.4),0)</f>
        <v>262</v>
      </c>
      <c r="F98" s="46"/>
      <c r="G98" s="104" t="s">
        <v>1152</v>
      </c>
      <c r="H98" s="49">
        <f>IF(G98&lt;&gt;0,INT(0.14354*((G98*100)-220)^1.4),0)</f>
        <v>363</v>
      </c>
      <c r="J98" s="46"/>
      <c r="K98" s="104" t="s">
        <v>1072</v>
      </c>
      <c r="L98" s="49">
        <f>IF(K98&lt;&gt;0,INT(0.14354*((K98*100)-220)^1.4),0)</f>
        <v>276</v>
      </c>
      <c r="N98" s="46"/>
      <c r="O98" s="104" t="s">
        <v>972</v>
      </c>
      <c r="P98" s="49">
        <f>IF(O98&lt;&gt;0,INT(0.14354*((O98*100)-220)^1.4),0)</f>
        <v>212</v>
      </c>
      <c r="R98" s="46"/>
      <c r="S98" s="104" t="s">
        <v>1153</v>
      </c>
      <c r="T98" s="49">
        <f>IF(S98&lt;&gt;0,INT(0.14354*((S98*100)-220)^1.4),0)</f>
        <v>217</v>
      </c>
    </row>
    <row r="99" spans="1:20" ht="15">
      <c r="A99" s="53" t="s">
        <v>979</v>
      </c>
      <c r="B99" s="36"/>
      <c r="C99" s="98" t="s">
        <v>1154</v>
      </c>
      <c r="D99" s="99">
        <f>IF(C99&lt;&gt;0,INT(0.8465*((C99*100)-75)^1.42),0)</f>
        <v>389</v>
      </c>
      <c r="F99" s="36"/>
      <c r="G99" s="98" t="s">
        <v>1155</v>
      </c>
      <c r="H99" s="99">
        <f>IF(G99&lt;&gt;0,INT(0.8465*((G99*100)-75)^1.42),0)</f>
        <v>352</v>
      </c>
      <c r="J99" s="36"/>
      <c r="K99" s="98" t="s">
        <v>1154</v>
      </c>
      <c r="L99" s="99">
        <f>IF(K99&lt;&gt;0,INT(0.8465*((K99*100)-75)^1.42),0)</f>
        <v>389</v>
      </c>
      <c r="N99" s="36"/>
      <c r="O99" s="98" t="s">
        <v>1155</v>
      </c>
      <c r="P99" s="99">
        <f>IF(O99&lt;&gt;0,INT(0.8465*((O99*100)-75)^1.42),0)</f>
        <v>352</v>
      </c>
      <c r="R99" s="36"/>
      <c r="S99" s="98" t="s">
        <v>983</v>
      </c>
      <c r="T99" s="99">
        <f>IF(S99&lt;&gt;0,INT(0.8465*((S99*100)-75)^1.42),0)</f>
        <v>317</v>
      </c>
    </row>
    <row r="100" spans="1:20" ht="15.75" thickBot="1">
      <c r="A100" s="57"/>
      <c r="B100" s="101"/>
      <c r="C100" s="102" t="s">
        <v>983</v>
      </c>
      <c r="D100" s="103">
        <f>IF(C100&lt;&gt;0,INT(0.8465*((C100*100)-75)^1.42),0)</f>
        <v>317</v>
      </c>
      <c r="F100" s="101"/>
      <c r="G100" s="102" t="s">
        <v>1154</v>
      </c>
      <c r="H100" s="103">
        <f>IF(G100&lt;&gt;0,INT(0.8465*((G100*100)-75)^1.42),0)</f>
        <v>389</v>
      </c>
      <c r="J100" s="101"/>
      <c r="K100" s="102" t="s">
        <v>1035</v>
      </c>
      <c r="L100" s="103">
        <f>IF(K100&lt;&gt;0,INT(0.8465*((K100*100)-75)^1.42),0)</f>
        <v>250</v>
      </c>
      <c r="N100" s="101"/>
      <c r="O100" s="102" t="s">
        <v>983</v>
      </c>
      <c r="P100" s="103">
        <f>IF(O100&lt;&gt;0,INT(0.8465*((O100*100)-75)^1.42),0)</f>
        <v>317</v>
      </c>
      <c r="R100" s="101"/>
      <c r="S100" s="102" t="s">
        <v>983</v>
      </c>
      <c r="T100" s="103">
        <f>IF(S100&lt;&gt;0,INT(0.8465*((S100*100)-75)^1.42),0)</f>
        <v>317</v>
      </c>
    </row>
    <row r="101" spans="1:20" ht="15">
      <c r="A101" s="50" t="s">
        <v>986</v>
      </c>
      <c r="B101" s="46"/>
      <c r="C101" s="104" t="s">
        <v>1156</v>
      </c>
      <c r="D101" s="49">
        <f>IF(C101&lt;&gt;0,INT(5.33*(C101-10)^1.1),0)</f>
        <v>434</v>
      </c>
      <c r="F101" s="46"/>
      <c r="G101" s="104" t="s">
        <v>1157</v>
      </c>
      <c r="H101" s="49">
        <f>IF(G101&lt;&gt;0,INT(5.33*(G101-10)^1.1),0)</f>
        <v>440</v>
      </c>
      <c r="J101" s="46"/>
      <c r="K101" s="104" t="s">
        <v>1158</v>
      </c>
      <c r="L101" s="49">
        <f>IF(K101&lt;&gt;0,INT(5.33*(K101-10)^1.1),0)</f>
        <v>335</v>
      </c>
      <c r="N101" s="46"/>
      <c r="O101" s="104" t="s">
        <v>1159</v>
      </c>
      <c r="P101" s="49">
        <f>IF(O101&lt;&gt;0,INT(5.33*(O101-10)^1.1),0)</f>
        <v>317</v>
      </c>
      <c r="R101" s="46"/>
      <c r="S101" s="104" t="s">
        <v>1160</v>
      </c>
      <c r="T101" s="49">
        <f>IF(S101&lt;&gt;0,INT(5.33*(S101-10)^1.1),0)</f>
        <v>278</v>
      </c>
    </row>
    <row r="102" spans="1:20" ht="15.75" thickBot="1">
      <c r="A102" s="50"/>
      <c r="B102" s="46"/>
      <c r="C102" s="104" t="s">
        <v>1161</v>
      </c>
      <c r="D102" s="49">
        <f>IF(C102&lt;&gt;0,INT(5.33*(C102-10)^1.1),0)</f>
        <v>347</v>
      </c>
      <c r="F102" s="46"/>
      <c r="G102" s="104" t="s">
        <v>1162</v>
      </c>
      <c r="H102" s="49">
        <f>IF(G102&lt;&gt;0,INT(5.33*(G102-10)^1.1),0)</f>
        <v>397</v>
      </c>
      <c r="J102" s="46"/>
      <c r="K102" s="104" t="s">
        <v>1163</v>
      </c>
      <c r="L102" s="49">
        <f>IF(K102&lt;&gt;0,INT(5.33*(K102-10)^1.1),0)</f>
        <v>303</v>
      </c>
      <c r="N102" s="46"/>
      <c r="O102" s="104" t="s">
        <v>1164</v>
      </c>
      <c r="P102" s="49">
        <f>IF(O102&lt;&gt;0,INT(5.33*(O102-10)^1.1),0)</f>
        <v>340</v>
      </c>
      <c r="R102" s="46"/>
      <c r="S102" s="104" t="s">
        <v>1165</v>
      </c>
      <c r="T102" s="49">
        <f>IF(S102&lt;&gt;0,INT(5.33*(S102-10)^1.1),0)</f>
        <v>366</v>
      </c>
    </row>
    <row r="103" spans="1:20" ht="15">
      <c r="A103" s="53" t="s">
        <v>1166</v>
      </c>
      <c r="B103" s="96" t="s">
        <v>9</v>
      </c>
      <c r="C103" s="98" t="s">
        <v>1167</v>
      </c>
      <c r="D103" s="99">
        <f>IF(B103+C103&lt;&gt;0,INT(0.08713*(305.5-((B103*60)+C103))^1.85),0)</f>
        <v>524</v>
      </c>
      <c r="F103" s="96" t="s">
        <v>9</v>
      </c>
      <c r="G103" s="98" t="s">
        <v>1168</v>
      </c>
      <c r="H103" s="99">
        <f>IF(F103+G103&lt;&gt;0,INT(0.08713*(305.5-((F103*60)+G103))^1.85),0)</f>
        <v>477</v>
      </c>
      <c r="J103" s="96" t="s">
        <v>9</v>
      </c>
      <c r="K103" s="98" t="s">
        <v>1169</v>
      </c>
      <c r="L103" s="99">
        <f>IF(J103+K103&lt;&gt;0,INT(0.08713*(305.5-((J103*60)+K103))^1.85),0)</f>
        <v>375</v>
      </c>
      <c r="N103" s="96" t="s">
        <v>9</v>
      </c>
      <c r="O103" s="98" t="s">
        <v>1170</v>
      </c>
      <c r="P103" s="99">
        <f>IF(N103+O103&lt;&gt;0,INT(0.08713*(305.5-((N103*60)+O103))^1.85),0)</f>
        <v>433</v>
      </c>
      <c r="R103" s="96" t="s">
        <v>9</v>
      </c>
      <c r="S103" s="98" t="s">
        <v>1171</v>
      </c>
      <c r="T103" s="99">
        <f>IF(R103+S103&lt;&gt;0,INT(0.08713*(305.5-((R103*60)+S103))^1.85),0)</f>
        <v>345</v>
      </c>
    </row>
    <row r="104" spans="1:20" ht="15.75" thickBot="1">
      <c r="A104" s="57"/>
      <c r="B104" s="110" t="s">
        <v>9</v>
      </c>
      <c r="C104" s="102" t="s">
        <v>1172</v>
      </c>
      <c r="D104" s="103">
        <f>IF(B104+C104&lt;&gt;0,INT(0.08713*(305.5-((B104*60)+C104))^1.85),0)</f>
        <v>485</v>
      </c>
      <c r="F104" s="110" t="s">
        <v>9</v>
      </c>
      <c r="G104" s="102" t="s">
        <v>1173</v>
      </c>
      <c r="H104" s="103">
        <f>IF(F104+G104&lt;&gt;0,INT(0.08713*(305.5-((F104*60)+G104))^1.85),0)</f>
        <v>515</v>
      </c>
      <c r="J104" s="110" t="s">
        <v>9</v>
      </c>
      <c r="K104" s="102" t="s">
        <v>1174</v>
      </c>
      <c r="L104" s="103">
        <f>IF(J104+K104&lt;&gt;0,INT(0.08713*(305.5-((J104*60)+K104))^1.85),0)</f>
        <v>442</v>
      </c>
      <c r="N104" s="110" t="s">
        <v>9</v>
      </c>
      <c r="O104" s="102" t="s">
        <v>1175</v>
      </c>
      <c r="P104" s="103">
        <f>IF(N104+O104&lt;&gt;0,INT(0.08713*(305.5-((N104*60)+O104))^1.85),0)</f>
        <v>421</v>
      </c>
      <c r="R104" s="110" t="s">
        <v>9</v>
      </c>
      <c r="S104" s="102" t="s">
        <v>1176</v>
      </c>
      <c r="T104" s="103">
        <f>IF(R104+S104&lt;&gt;0,INT(0.08713*(305.5-((R104*60)+S104))^1.85),0)</f>
        <v>414</v>
      </c>
    </row>
    <row r="105" spans="1:20" ht="15.75" thickBot="1">
      <c r="A105" s="64" t="s">
        <v>1007</v>
      </c>
      <c r="B105" s="101"/>
      <c r="C105" s="102" t="s">
        <v>1177</v>
      </c>
      <c r="D105" s="103">
        <f>IF(C105&lt;&gt;0,INT(4.86338*(44-C105)^1.81),0)</f>
        <v>345</v>
      </c>
      <c r="F105" s="101"/>
      <c r="G105" s="102" t="s">
        <v>1178</v>
      </c>
      <c r="H105" s="103">
        <f>IF(G105&lt;&gt;0,INT(4.86338*(44-G105)^1.81),0)</f>
        <v>458</v>
      </c>
      <c r="J105" s="101"/>
      <c r="K105" s="102" t="s">
        <v>1179</v>
      </c>
      <c r="L105" s="103">
        <f>IF(K105&lt;&gt;0,INT(4.86338*(44-K105)^1.81),0)</f>
        <v>416</v>
      </c>
      <c r="N105" s="101"/>
      <c r="O105" s="102" t="s">
        <v>1180</v>
      </c>
      <c r="P105" s="103">
        <f>IF(O105&lt;&gt;0,INT(4.86338*(44-O105)^1.81),0)</f>
        <v>385</v>
      </c>
      <c r="R105" s="101"/>
      <c r="S105" s="102" t="s">
        <v>1181</v>
      </c>
      <c r="T105" s="103">
        <f>IF(S105&lt;&gt;0,INT(4.86338*(44-S105)^1.81),0)</f>
        <v>354</v>
      </c>
    </row>
    <row r="106" spans="1:20" ht="3" customHeight="1">
      <c r="A106" s="53"/>
      <c r="B106" s="50"/>
      <c r="D106" s="68"/>
      <c r="F106" s="50"/>
      <c r="H106" s="68"/>
      <c r="J106" s="50"/>
      <c r="L106" s="68"/>
      <c r="N106" s="50"/>
      <c r="P106" s="68"/>
      <c r="R106" s="50"/>
      <c r="T106" s="68"/>
    </row>
    <row r="107" spans="1:20" ht="15.75">
      <c r="A107" s="69" t="s">
        <v>1013</v>
      </c>
      <c r="B107" s="70">
        <f>SUM(D95+D96+D97+D98+D99+D100+D101+D102+D103+D104+D105+D106)</f>
        <v>4134</v>
      </c>
      <c r="C107" s="71"/>
      <c r="D107" s="72"/>
      <c r="E107" s="73"/>
      <c r="F107" s="70">
        <f>SUM(H95+H96+H97+H98+H99+H100+H101+H102+H103+H104+H105+H106)</f>
        <v>4555</v>
      </c>
      <c r="G107" s="71"/>
      <c r="H107" s="72"/>
      <c r="I107" s="73"/>
      <c r="J107" s="70">
        <f>SUM(L95+L96+L97+L98+L99+L100+L101+L102+L103+L104+L105+L106)</f>
        <v>4015</v>
      </c>
      <c r="K107" s="71"/>
      <c r="L107" s="72"/>
      <c r="M107" s="73"/>
      <c r="N107" s="70">
        <f>SUM(P95+P96+P97+P98+P99+P100+P101+P102+P103+P104+P105+P106)</f>
        <v>3742</v>
      </c>
      <c r="O107" s="71"/>
      <c r="P107" s="72"/>
      <c r="Q107" s="73"/>
      <c r="R107" s="70">
        <f>SUM(T95+T96+T97+T98+T99+T100+T101+T102+T103+T104+T105+T106)</f>
        <v>3529</v>
      </c>
      <c r="S107" s="71"/>
      <c r="T107" s="72"/>
    </row>
    <row r="108" spans="1:20" ht="2.25" customHeight="1" thickBot="1">
      <c r="A108" s="57"/>
      <c r="B108" s="50"/>
      <c r="D108" s="74"/>
      <c r="F108" s="50"/>
      <c r="H108" s="74"/>
      <c r="J108" s="50"/>
      <c r="L108" s="74"/>
      <c r="N108" s="50"/>
      <c r="P108" s="74"/>
      <c r="R108" s="50"/>
      <c r="T108" s="74"/>
    </row>
    <row r="109" spans="1:20" ht="15.75" customHeight="1">
      <c r="A109" s="50" t="s">
        <v>1014</v>
      </c>
      <c r="B109" s="75" t="s">
        <v>259</v>
      </c>
      <c r="C109" s="76"/>
      <c r="D109" s="77"/>
      <c r="F109" s="75" t="s">
        <v>258</v>
      </c>
      <c r="G109" s="76"/>
      <c r="H109" s="77"/>
      <c r="J109" s="75" t="s">
        <v>260</v>
      </c>
      <c r="K109" s="76"/>
      <c r="L109" s="77"/>
      <c r="N109" s="75" t="s">
        <v>262</v>
      </c>
      <c r="O109" s="76"/>
      <c r="P109" s="77"/>
      <c r="R109" s="75" t="s">
        <v>263</v>
      </c>
      <c r="S109" s="76"/>
      <c r="T109" s="77"/>
    </row>
    <row r="110" spans="1:20" ht="2.25" customHeight="1" thickBot="1">
      <c r="A110" s="42"/>
      <c r="B110" s="78"/>
      <c r="C110" s="79"/>
      <c r="D110" s="80"/>
      <c r="E110" s="81"/>
      <c r="F110" s="78"/>
      <c r="G110" s="79"/>
      <c r="H110" s="80"/>
      <c r="I110" s="81"/>
      <c r="J110" s="78"/>
      <c r="K110" s="79"/>
      <c r="L110" s="80"/>
      <c r="M110" s="81"/>
      <c r="N110" s="78"/>
      <c r="O110" s="79"/>
      <c r="P110" s="80"/>
      <c r="Q110" s="81"/>
      <c r="R110" s="78"/>
      <c r="S110" s="79"/>
      <c r="T110" s="80"/>
    </row>
    <row r="111" ht="9" customHeight="1" thickBot="1"/>
    <row r="112" spans="1:20" s="82" customFormat="1" ht="21" thickBot="1">
      <c r="A112" s="32" t="s">
        <v>1137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</row>
    <row r="113" spans="1:20" s="92" customFormat="1" ht="16.5">
      <c r="A113" s="83"/>
      <c r="B113" s="84" t="s">
        <v>1015</v>
      </c>
      <c r="C113" s="85"/>
      <c r="D113" s="86"/>
      <c r="E113" s="87"/>
      <c r="F113" s="84" t="s">
        <v>1182</v>
      </c>
      <c r="G113" s="85"/>
      <c r="H113" s="86"/>
      <c r="I113" s="87"/>
      <c r="J113" s="88" t="s">
        <v>1017</v>
      </c>
      <c r="K113" s="89"/>
      <c r="L113" s="90"/>
      <c r="M113" s="91"/>
      <c r="N113" s="88" t="s">
        <v>1183</v>
      </c>
      <c r="O113" s="89"/>
      <c r="P113" s="90"/>
      <c r="Q113" s="87"/>
      <c r="R113" s="84" t="s">
        <v>1184</v>
      </c>
      <c r="S113" s="85"/>
      <c r="T113" s="86"/>
    </row>
    <row r="114" spans="1:20" ht="3.75" customHeight="1" thickBot="1">
      <c r="A114" s="41"/>
      <c r="B114" s="42"/>
      <c r="C114" s="43"/>
      <c r="D114" s="44"/>
      <c r="F114" s="42"/>
      <c r="G114" s="43"/>
      <c r="H114" s="44"/>
      <c r="J114" s="42"/>
      <c r="K114" s="43"/>
      <c r="L114" s="44"/>
      <c r="N114" s="42"/>
      <c r="O114" s="43"/>
      <c r="P114" s="44"/>
      <c r="R114" s="42"/>
      <c r="S114" s="43"/>
      <c r="T114" s="44"/>
    </row>
    <row r="115" spans="1:20" s="35" customFormat="1" ht="15">
      <c r="A115" s="46"/>
      <c r="B115" s="47" t="s">
        <v>956</v>
      </c>
      <c r="C115" s="48"/>
      <c r="D115" s="49" t="s">
        <v>957</v>
      </c>
      <c r="F115" s="47" t="s">
        <v>956</v>
      </c>
      <c r="G115" s="48"/>
      <c r="H115" s="49" t="s">
        <v>957</v>
      </c>
      <c r="J115" s="47" t="s">
        <v>956</v>
      </c>
      <c r="K115" s="48"/>
      <c r="L115" s="49" t="s">
        <v>957</v>
      </c>
      <c r="N115" s="47" t="s">
        <v>956</v>
      </c>
      <c r="O115" s="48"/>
      <c r="P115" s="49" t="s">
        <v>957</v>
      </c>
      <c r="R115" s="47" t="s">
        <v>956</v>
      </c>
      <c r="S115" s="48"/>
      <c r="T115" s="49" t="s">
        <v>957</v>
      </c>
    </row>
    <row r="116" spans="1:20" ht="3.75" customHeight="1" thickBot="1">
      <c r="A116" s="50"/>
      <c r="B116" s="41"/>
      <c r="C116" s="51"/>
      <c r="D116" s="52"/>
      <c r="F116" s="41"/>
      <c r="G116" s="51"/>
      <c r="H116" s="52"/>
      <c r="J116" s="41"/>
      <c r="K116" s="51"/>
      <c r="L116" s="52"/>
      <c r="N116" s="41"/>
      <c r="O116" s="51"/>
      <c r="P116" s="52"/>
      <c r="R116" s="41"/>
      <c r="S116" s="51"/>
      <c r="T116" s="52"/>
    </row>
    <row r="117" spans="1:20" ht="15">
      <c r="A117" s="53" t="s">
        <v>958</v>
      </c>
      <c r="B117" s="36"/>
      <c r="C117" s="98" t="s">
        <v>1185</v>
      </c>
      <c r="D117" s="99">
        <f>IF(C117&lt;&gt;0,INT(58.015*(11.26-C117)^1.81),0)</f>
        <v>313</v>
      </c>
      <c r="F117" s="36"/>
      <c r="G117" s="98" t="s">
        <v>1186</v>
      </c>
      <c r="H117" s="99">
        <f>IF(G117&lt;&gt;0,INT(58.015*(11.26-G117)^1.81),0)</f>
        <v>320</v>
      </c>
      <c r="J117" s="36"/>
      <c r="K117" s="98" t="s">
        <v>1187</v>
      </c>
      <c r="L117" s="99">
        <f>IF(K117&lt;&gt;0,INT(58.015*(11.26-K117)^1.81),0)</f>
        <v>278</v>
      </c>
      <c r="N117" s="36"/>
      <c r="O117" s="98" t="s">
        <v>1188</v>
      </c>
      <c r="P117" s="99">
        <f>IF(O117&lt;&gt;0,INT(58.015*(11.26-O117)^1.81),0)</f>
        <v>287</v>
      </c>
      <c r="R117" s="36"/>
      <c r="S117" s="98"/>
      <c r="T117" s="99">
        <f>IF(S117&lt;&gt;0,INT(58.015*(11.26-S117)^1.81),0)</f>
        <v>0</v>
      </c>
    </row>
    <row r="118" spans="1:20" ht="15.75" thickBot="1">
      <c r="A118" s="57"/>
      <c r="B118" s="101"/>
      <c r="C118" s="102" t="s">
        <v>1189</v>
      </c>
      <c r="D118" s="103">
        <f>IF(C118&lt;&gt;0,INT(58.015*(11.26-C118)^1.81),0)</f>
        <v>259</v>
      </c>
      <c r="F118" s="101"/>
      <c r="G118" s="102" t="s">
        <v>1067</v>
      </c>
      <c r="H118" s="103">
        <f>IF(G118&lt;&gt;0,INT(58.015*(11.26-G118)^1.81),0)</f>
        <v>343</v>
      </c>
      <c r="J118" s="101"/>
      <c r="K118" s="102" t="s">
        <v>961</v>
      </c>
      <c r="L118" s="103">
        <f>IF(K118&lt;&gt;0,INT(58.015*(11.26-K118)^1.81),0)</f>
        <v>229</v>
      </c>
      <c r="N118" s="101"/>
      <c r="O118" s="102" t="s">
        <v>1190</v>
      </c>
      <c r="P118" s="103">
        <f>IF(O118&lt;&gt;0,INT(58.015*(11.26-O118)^1.81),0)</f>
        <v>190</v>
      </c>
      <c r="R118" s="101"/>
      <c r="S118" s="102"/>
      <c r="T118" s="103">
        <f>IF(S118&lt;&gt;0,INT(58.015*(11.26-S118)^1.81),0)</f>
        <v>0</v>
      </c>
    </row>
    <row r="119" spans="1:20" ht="15">
      <c r="A119" s="50" t="s">
        <v>968</v>
      </c>
      <c r="B119" s="46"/>
      <c r="C119" s="104" t="s">
        <v>1191</v>
      </c>
      <c r="D119" s="49">
        <f>IF(C119&lt;&gt;0,INT(0.14354*((C119*100)-220)^1.4),0)</f>
        <v>209</v>
      </c>
      <c r="F119" s="46"/>
      <c r="G119" s="104" t="s">
        <v>1192</v>
      </c>
      <c r="H119" s="49">
        <f>IF(G119&lt;&gt;0,INT(0.14354*((G119*100)-220)^1.4),0)</f>
        <v>321</v>
      </c>
      <c r="J119" s="46"/>
      <c r="K119" s="104" t="s">
        <v>1193</v>
      </c>
      <c r="L119" s="49">
        <f>IF(K119&lt;&gt;0,INT(0.14354*((K119*100)-220)^1.4),0)</f>
        <v>269</v>
      </c>
      <c r="N119" s="46"/>
      <c r="O119" s="104" t="s">
        <v>1194</v>
      </c>
      <c r="P119" s="49">
        <f>IF(O119&lt;&gt;0,INT(0.14354*((O119*100)-220)^1.4),0)</f>
        <v>437</v>
      </c>
      <c r="R119" s="46"/>
      <c r="S119" s="104"/>
      <c r="T119" s="49">
        <f>IF(S119&lt;&gt;0,INT(0.14354*((S119*100)-220)^1.4),0)</f>
        <v>0</v>
      </c>
    </row>
    <row r="120" spans="1:20" ht="15.75" thickBot="1">
      <c r="A120" s="50"/>
      <c r="B120" s="46"/>
      <c r="C120" s="104" t="s">
        <v>1075</v>
      </c>
      <c r="D120" s="49">
        <f>IF(C120&lt;&gt;0,INT(0.14354*((C120*100)-220)^1.4),0)</f>
        <v>242</v>
      </c>
      <c r="F120" s="46"/>
      <c r="G120" s="104" t="s">
        <v>1195</v>
      </c>
      <c r="H120" s="49">
        <f>IF(G120&lt;&gt;0,INT(0.14354*((G120*100)-220)^1.4),0)</f>
        <v>249</v>
      </c>
      <c r="J120" s="46"/>
      <c r="K120" s="104" t="s">
        <v>1070</v>
      </c>
      <c r="L120" s="49">
        <f>IF(K120&lt;&gt;0,INT(0.14354*((K120*100)-220)^1.4),0)</f>
        <v>252</v>
      </c>
      <c r="N120" s="46"/>
      <c r="O120" s="104" t="s">
        <v>1196</v>
      </c>
      <c r="P120" s="49">
        <f>IF(O120&lt;&gt;0,INT(0.14354*((O120*100)-220)^1.4),0)</f>
        <v>199</v>
      </c>
      <c r="R120" s="46"/>
      <c r="S120" s="104"/>
      <c r="T120" s="49">
        <f>IF(S120&lt;&gt;0,INT(0.14354*((S120*100)-220)^1.4),0)</f>
        <v>0</v>
      </c>
    </row>
    <row r="121" spans="1:20" ht="15">
      <c r="A121" s="53" t="s">
        <v>979</v>
      </c>
      <c r="B121" s="36"/>
      <c r="C121" s="98" t="s">
        <v>1035</v>
      </c>
      <c r="D121" s="99">
        <f>IF(C121&lt;&gt;0,INT(0.8465*((C121*100)-75)^1.42),0)</f>
        <v>250</v>
      </c>
      <c r="F121" s="36"/>
      <c r="G121" s="98" t="s">
        <v>1154</v>
      </c>
      <c r="H121" s="99">
        <f>IF(G121&lt;&gt;0,INT(0.8465*((G121*100)-75)^1.42),0)</f>
        <v>389</v>
      </c>
      <c r="J121" s="36"/>
      <c r="K121" s="98" t="s">
        <v>1155</v>
      </c>
      <c r="L121" s="99">
        <f>IF(K121&lt;&gt;0,INT(0.8465*((K121*100)-75)^1.42),0)</f>
        <v>352</v>
      </c>
      <c r="N121" s="36"/>
      <c r="O121" s="98" t="s">
        <v>1197</v>
      </c>
      <c r="P121" s="99">
        <f>IF(O121&lt;&gt;0,INT(0.8465*((O121*100)-75)^1.42),0)</f>
        <v>512</v>
      </c>
      <c r="R121" s="36"/>
      <c r="S121" s="98"/>
      <c r="T121" s="99">
        <f>IF(S121&lt;&gt;0,INT(0.8465*((S121*100)-75)^1.42),0)</f>
        <v>0</v>
      </c>
    </row>
    <row r="122" spans="1:20" ht="15.75" thickBot="1">
      <c r="A122" s="57"/>
      <c r="B122" s="101"/>
      <c r="C122" s="102" t="s">
        <v>984</v>
      </c>
      <c r="D122" s="103">
        <f>IF(C122&lt;&gt;0,INT(0.8465*((C122*100)-75)^1.42),0)</f>
        <v>188</v>
      </c>
      <c r="F122" s="101"/>
      <c r="G122" s="102" t="s">
        <v>1155</v>
      </c>
      <c r="H122" s="103">
        <f>IF(G122&lt;&gt;0,INT(0.8465*((G122*100)-75)^1.42),0)</f>
        <v>352</v>
      </c>
      <c r="J122" s="101"/>
      <c r="K122" s="102" t="s">
        <v>983</v>
      </c>
      <c r="L122" s="103">
        <f>IF(K122&lt;&gt;0,INT(0.8465*((K122*100)-75)^1.42),0)</f>
        <v>317</v>
      </c>
      <c r="N122" s="101"/>
      <c r="O122" s="102" t="s">
        <v>980</v>
      </c>
      <c r="P122" s="103">
        <f>IF(O122&lt;&gt;0,INT(0.8465*((O122*100)-75)^1.42),0)</f>
        <v>283</v>
      </c>
      <c r="R122" s="101"/>
      <c r="S122" s="102"/>
      <c r="T122" s="103">
        <f>IF(S122&lt;&gt;0,INT(0.8465*((S122*100)-75)^1.42),0)</f>
        <v>0</v>
      </c>
    </row>
    <row r="123" spans="1:20" ht="15">
      <c r="A123" s="50" t="s">
        <v>986</v>
      </c>
      <c r="B123" s="46"/>
      <c r="C123" s="104" t="s">
        <v>1198</v>
      </c>
      <c r="D123" s="49">
        <f>IF(C123&lt;&gt;0,INT(5.33*(C123-10)^1.1),0)</f>
        <v>269</v>
      </c>
      <c r="F123" s="46"/>
      <c r="G123" s="104" t="s">
        <v>1199</v>
      </c>
      <c r="H123" s="49">
        <f>IF(G123&lt;&gt;0,INT(5.33*(G123-10)^1.1),0)</f>
        <v>298</v>
      </c>
      <c r="J123" s="46"/>
      <c r="K123" s="104" t="s">
        <v>1200</v>
      </c>
      <c r="L123" s="49">
        <f>IF(K123&lt;&gt;0,INT(5.33*(K123-10)^1.1),0)</f>
        <v>316</v>
      </c>
      <c r="N123" s="46"/>
      <c r="O123" s="104" t="s">
        <v>1201</v>
      </c>
      <c r="P123" s="49">
        <f>IF(O123&lt;&gt;0,INT(5.33*(O123-10)^1.1),0)</f>
        <v>326</v>
      </c>
      <c r="R123" s="46"/>
      <c r="S123" s="104"/>
      <c r="T123" s="49">
        <f>IF(S123&lt;&gt;0,INT(5.33*(S123-10)^1.1),0)</f>
        <v>0</v>
      </c>
    </row>
    <row r="124" spans="1:20" ht="15.75" thickBot="1">
      <c r="A124" s="50"/>
      <c r="B124" s="46"/>
      <c r="C124" s="104" t="s">
        <v>1202</v>
      </c>
      <c r="D124" s="49">
        <f>IF(C124&lt;&gt;0,INT(5.33*(C124-10)^1.1),0)</f>
        <v>170</v>
      </c>
      <c r="F124" s="46"/>
      <c r="G124" s="104" t="s">
        <v>1203</v>
      </c>
      <c r="H124" s="49">
        <f>IF(G124&lt;&gt;0,INT(5.33*(G124-10)^1.1),0)</f>
        <v>310</v>
      </c>
      <c r="J124" s="46"/>
      <c r="K124" s="104" t="s">
        <v>1204</v>
      </c>
      <c r="L124" s="49">
        <f>IF(K124&lt;&gt;0,INT(5.33*(K124-10)^1.1),0)</f>
        <v>326</v>
      </c>
      <c r="N124" s="46"/>
      <c r="O124" s="104" t="s">
        <v>1205</v>
      </c>
      <c r="P124" s="49">
        <f>IF(O124&lt;&gt;0,INT(5.33*(O124-10)^1.1),0)</f>
        <v>264</v>
      </c>
      <c r="R124" s="46"/>
      <c r="S124" s="104"/>
      <c r="T124" s="49">
        <f>IF(S124&lt;&gt;0,INT(5.33*(S124-10)^1.1),0)</f>
        <v>0</v>
      </c>
    </row>
    <row r="125" spans="1:20" ht="15">
      <c r="A125" s="53" t="s">
        <v>1166</v>
      </c>
      <c r="B125" s="96" t="s">
        <v>9</v>
      </c>
      <c r="C125" s="98" t="s">
        <v>1206</v>
      </c>
      <c r="D125" s="99">
        <f>IF(B125+C125&lt;&gt;0,INT(0.08713*(305.5-((B125*60)+C125))^1.85),0)</f>
        <v>358</v>
      </c>
      <c r="F125" s="96" t="s">
        <v>9</v>
      </c>
      <c r="G125" s="98" t="s">
        <v>1207</v>
      </c>
      <c r="H125" s="99">
        <f>IF(F125+G125&lt;&gt;0,INT(0.08713*(305.5-((F125*60)+G125))^1.85),0)</f>
        <v>483</v>
      </c>
      <c r="J125" s="96" t="s">
        <v>9</v>
      </c>
      <c r="K125" s="98" t="s">
        <v>1208</v>
      </c>
      <c r="L125" s="99">
        <f>IF(J125+K125&lt;&gt;0,INT(0.08713*(305.5-((J125*60)+K125))^1.85),0)</f>
        <v>366</v>
      </c>
      <c r="N125" s="96" t="s">
        <v>9</v>
      </c>
      <c r="O125" s="98" t="s">
        <v>1090</v>
      </c>
      <c r="P125" s="99">
        <f>IF(N125+O125&lt;&gt;0,INT(0.08713*(305.5-((N125*60)+O125))^1.85),0)</f>
        <v>333</v>
      </c>
      <c r="R125" s="96"/>
      <c r="S125" s="98"/>
      <c r="T125" s="99">
        <f>IF(R125+S125&lt;&gt;0,INT(0.08713*(305.5-((R125*60)+S125))^1.85),0)</f>
        <v>0</v>
      </c>
    </row>
    <row r="126" spans="1:20" ht="15.75" thickBot="1">
      <c r="A126" s="57"/>
      <c r="B126" s="110" t="s">
        <v>9</v>
      </c>
      <c r="C126" s="102" t="s">
        <v>1209</v>
      </c>
      <c r="D126" s="103">
        <f>IF(B126+C126&lt;&gt;0,INT(0.08713*(305.5-((B126*60)+C126))^1.85),0)</f>
        <v>431</v>
      </c>
      <c r="F126" s="110" t="s">
        <v>9</v>
      </c>
      <c r="G126" s="102" t="s">
        <v>1210</v>
      </c>
      <c r="H126" s="103">
        <f>IF(F126+G126&lt;&gt;0,INT(0.08713*(305.5-((F126*60)+G126))^1.85),0)</f>
        <v>503</v>
      </c>
      <c r="J126" s="110" t="s">
        <v>9</v>
      </c>
      <c r="K126" s="102" t="s">
        <v>1211</v>
      </c>
      <c r="L126" s="103">
        <f>IF(J126+K126&lt;&gt;0,INT(0.08713*(305.5-((J126*60)+K126))^1.85),0)</f>
        <v>315</v>
      </c>
      <c r="N126" s="110" t="s">
        <v>9</v>
      </c>
      <c r="O126" s="102" t="s">
        <v>1212</v>
      </c>
      <c r="P126" s="103">
        <f>IF(N126+O126&lt;&gt;0,INT(0.08713*(305.5-((N126*60)+O126))^1.85),0)</f>
        <v>341</v>
      </c>
      <c r="R126" s="110"/>
      <c r="S126" s="102"/>
      <c r="T126" s="103">
        <f>IF(R126+S126&lt;&gt;0,INT(0.08713*(305.5-((R126*60)+S126))^1.85),0)</f>
        <v>0</v>
      </c>
    </row>
    <row r="127" spans="1:20" ht="15.75" thickBot="1">
      <c r="A127" s="64" t="s">
        <v>1007</v>
      </c>
      <c r="B127" s="101"/>
      <c r="C127" s="102" t="s">
        <v>1213</v>
      </c>
      <c r="D127" s="103">
        <f>IF(C127&lt;&gt;0,INT(4.86338*(44-C127)^1.81),0)</f>
        <v>290</v>
      </c>
      <c r="F127" s="101"/>
      <c r="G127" s="102" t="s">
        <v>1214</v>
      </c>
      <c r="H127" s="103">
        <f>IF(G127&lt;&gt;0,INT(4.86338*(44-G127)^1.81),0)</f>
        <v>432</v>
      </c>
      <c r="J127" s="101"/>
      <c r="K127" s="102" t="s">
        <v>1215</v>
      </c>
      <c r="L127" s="103">
        <f>IF(K127&lt;&gt;0,INT(4.86338*(44-K127)^1.81),0)</f>
        <v>352</v>
      </c>
      <c r="N127" s="101"/>
      <c r="O127" s="102" t="s">
        <v>1216</v>
      </c>
      <c r="P127" s="103">
        <f>IF(O127&lt;&gt;0,INT(4.86338*(44-O127)^1.81),0)</f>
        <v>299</v>
      </c>
      <c r="R127" s="101"/>
      <c r="S127" s="102"/>
      <c r="T127" s="103">
        <f>IF(S127&lt;&gt;0,INT(4.86338*(44-S127)^1.81),0)</f>
        <v>0</v>
      </c>
    </row>
    <row r="128" spans="1:20" ht="2.25" customHeight="1">
      <c r="A128" s="53"/>
      <c r="B128" s="50"/>
      <c r="D128" s="68"/>
      <c r="F128" s="50"/>
      <c r="H128" s="68"/>
      <c r="J128" s="50"/>
      <c r="L128" s="68"/>
      <c r="N128" s="50"/>
      <c r="P128" s="68"/>
      <c r="R128" s="50"/>
      <c r="T128" s="68"/>
    </row>
    <row r="129" spans="1:20" ht="15.75">
      <c r="A129" s="69" t="s">
        <v>1013</v>
      </c>
      <c r="B129" s="70">
        <f>SUM(D117+D118+D119+D120+D121+D122+D123+D124+D125+D126+D127+D128)</f>
        <v>2979</v>
      </c>
      <c r="C129" s="71"/>
      <c r="D129" s="72"/>
      <c r="E129" s="73"/>
      <c r="F129" s="70">
        <f>SUM(H117+H118+H119+H120+H121+H122+H123+H124+H125+H126+H127+H128)</f>
        <v>4000</v>
      </c>
      <c r="G129" s="71"/>
      <c r="H129" s="72"/>
      <c r="I129" s="73"/>
      <c r="J129" s="70">
        <f>SUM(L117+L118+L119+L120+L121+L122+L123+L124+L125+L126+L127+L128)</f>
        <v>3372</v>
      </c>
      <c r="K129" s="71"/>
      <c r="L129" s="72"/>
      <c r="M129" s="73"/>
      <c r="N129" s="70">
        <f>SUM(P117+P118+P119+P120+P121+P122+P123+P124+P125+P126+P127+P128)</f>
        <v>3471</v>
      </c>
      <c r="O129" s="71"/>
      <c r="P129" s="72"/>
      <c r="Q129" s="73"/>
      <c r="R129" s="70">
        <f>SUM(T117+T118+T119+T120+T121+T122+T123+T124+T125+T126+T127+T128)</f>
        <v>0</v>
      </c>
      <c r="S129" s="71"/>
      <c r="T129" s="72"/>
    </row>
    <row r="130" spans="1:20" ht="3" customHeight="1" thickBot="1">
      <c r="A130" s="57"/>
      <c r="B130" s="50"/>
      <c r="D130" s="74"/>
      <c r="F130" s="50"/>
      <c r="H130" s="74"/>
      <c r="J130" s="50"/>
      <c r="L130" s="74"/>
      <c r="N130" s="50"/>
      <c r="P130" s="74"/>
      <c r="R130" s="50"/>
      <c r="T130" s="74"/>
    </row>
    <row r="131" spans="1:20" ht="18" customHeight="1">
      <c r="A131" s="50" t="s">
        <v>1014</v>
      </c>
      <c r="B131" s="75" t="s">
        <v>320</v>
      </c>
      <c r="C131" s="76"/>
      <c r="D131" s="77"/>
      <c r="F131" s="75" t="s">
        <v>261</v>
      </c>
      <c r="G131" s="76"/>
      <c r="H131" s="77"/>
      <c r="J131" s="75" t="s">
        <v>319</v>
      </c>
      <c r="K131" s="76"/>
      <c r="L131" s="77"/>
      <c r="N131" s="75" t="s">
        <v>318</v>
      </c>
      <c r="O131" s="76"/>
      <c r="P131" s="77"/>
      <c r="R131" s="75"/>
      <c r="S131" s="76"/>
      <c r="T131" s="77"/>
    </row>
    <row r="132" spans="1:20" ht="3" customHeight="1" thickBot="1">
      <c r="A132" s="42"/>
      <c r="B132" s="78"/>
      <c r="C132" s="79"/>
      <c r="D132" s="80"/>
      <c r="E132" s="81"/>
      <c r="F132" s="78"/>
      <c r="G132" s="79"/>
      <c r="H132" s="80"/>
      <c r="I132" s="81"/>
      <c r="J132" s="78"/>
      <c r="K132" s="79"/>
      <c r="L132" s="80"/>
      <c r="M132" s="81"/>
      <c r="N132" s="78"/>
      <c r="O132" s="79"/>
      <c r="P132" s="80"/>
      <c r="Q132" s="81"/>
      <c r="R132" s="78"/>
      <c r="S132" s="79"/>
      <c r="T132" s="80"/>
    </row>
    <row r="133" ht="4.5" customHeight="1" thickBot="1"/>
    <row r="134" spans="1:20" s="35" customFormat="1" ht="21" customHeight="1" thickBot="1">
      <c r="A134" s="32" t="s">
        <v>1217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</row>
    <row r="135" spans="1:20" s="35" customFormat="1" ht="15.75">
      <c r="A135" s="36"/>
      <c r="B135" s="37" t="s">
        <v>953</v>
      </c>
      <c r="C135" s="38"/>
      <c r="D135" s="39"/>
      <c r="E135" s="40"/>
      <c r="F135" s="37" t="s">
        <v>1218</v>
      </c>
      <c r="G135" s="38"/>
      <c r="H135" s="39"/>
      <c r="I135" s="40"/>
      <c r="J135" s="37" t="s">
        <v>1219</v>
      </c>
      <c r="K135" s="38"/>
      <c r="L135" s="39"/>
      <c r="M135" s="40"/>
      <c r="N135" s="37" t="s">
        <v>206</v>
      </c>
      <c r="O135" s="38"/>
      <c r="P135" s="39"/>
      <c r="Q135" s="40"/>
      <c r="R135" s="37" t="s">
        <v>1220</v>
      </c>
      <c r="S135" s="38"/>
      <c r="T135" s="39"/>
    </row>
    <row r="136" spans="1:20" ht="3.75" customHeight="1" thickBot="1">
      <c r="A136" s="41"/>
      <c r="B136" s="42"/>
      <c r="C136" s="43"/>
      <c r="D136" s="44"/>
      <c r="F136" s="42"/>
      <c r="G136" s="43"/>
      <c r="H136" s="44"/>
      <c r="J136" s="42"/>
      <c r="K136" s="43"/>
      <c r="L136" s="44"/>
      <c r="N136" s="42"/>
      <c r="O136" s="43"/>
      <c r="P136" s="44"/>
      <c r="R136" s="42"/>
      <c r="S136" s="43"/>
      <c r="T136" s="44"/>
    </row>
    <row r="137" spans="1:20" s="35" customFormat="1" ht="15">
      <c r="A137" s="46"/>
      <c r="B137" s="47" t="s">
        <v>956</v>
      </c>
      <c r="C137" s="48"/>
      <c r="D137" s="49" t="s">
        <v>957</v>
      </c>
      <c r="F137" s="47" t="s">
        <v>956</v>
      </c>
      <c r="G137" s="48"/>
      <c r="H137" s="49" t="s">
        <v>957</v>
      </c>
      <c r="J137" s="47" t="s">
        <v>956</v>
      </c>
      <c r="K137" s="48"/>
      <c r="L137" s="49" t="s">
        <v>957</v>
      </c>
      <c r="N137" s="47" t="s">
        <v>956</v>
      </c>
      <c r="O137" s="48"/>
      <c r="P137" s="49" t="s">
        <v>957</v>
      </c>
      <c r="R137" s="47" t="s">
        <v>956</v>
      </c>
      <c r="S137" s="48"/>
      <c r="T137" s="49" t="s">
        <v>957</v>
      </c>
    </row>
    <row r="138" spans="1:20" ht="3.75" customHeight="1" thickBot="1">
      <c r="A138" s="50"/>
      <c r="B138" s="41"/>
      <c r="C138" s="51"/>
      <c r="D138" s="52"/>
      <c r="F138" s="41"/>
      <c r="G138" s="51"/>
      <c r="H138" s="52"/>
      <c r="J138" s="41"/>
      <c r="K138" s="51"/>
      <c r="L138" s="52"/>
      <c r="N138" s="41"/>
      <c r="O138" s="51"/>
      <c r="P138" s="52"/>
      <c r="R138" s="41"/>
      <c r="S138" s="51"/>
      <c r="T138" s="52"/>
    </row>
    <row r="139" spans="1:20" ht="15">
      <c r="A139" s="53" t="s">
        <v>958</v>
      </c>
      <c r="B139" s="36"/>
      <c r="C139" s="98" t="s">
        <v>1221</v>
      </c>
      <c r="D139" s="99">
        <f>IF(C139&lt;&gt;0,INT(58.015*(11.26-C139)^1.81),0)</f>
        <v>492</v>
      </c>
      <c r="F139" s="36"/>
      <c r="G139" s="98" t="s">
        <v>1222</v>
      </c>
      <c r="H139" s="99">
        <f>IF(G139&lt;&gt;0,INT(58.015*(11.26-G139)^1.81),0)</f>
        <v>473</v>
      </c>
      <c r="J139" s="36"/>
      <c r="K139" s="98" t="s">
        <v>1223</v>
      </c>
      <c r="L139" s="99">
        <f>IF(K139&lt;&gt;0,INT(58.015*(11.26-K139)^1.81),0)</f>
        <v>537</v>
      </c>
      <c r="N139" s="36"/>
      <c r="O139" s="98" t="s">
        <v>1224</v>
      </c>
      <c r="P139" s="99">
        <f>IF(O139&lt;&gt;0,INT(58.015*(11.26-O139)^1.81),0)</f>
        <v>528</v>
      </c>
      <c r="R139" s="36"/>
      <c r="S139" s="98" t="s">
        <v>1221</v>
      </c>
      <c r="T139" s="99">
        <f>IF(S139&lt;&gt;0,INT(58.015*(11.26-S139)^1.81),0)</f>
        <v>492</v>
      </c>
    </row>
    <row r="140" spans="1:20" ht="15.75" thickBot="1">
      <c r="A140" s="57"/>
      <c r="B140" s="101"/>
      <c r="C140" s="102" t="s">
        <v>1225</v>
      </c>
      <c r="D140" s="103">
        <f>IF(C140&lt;&gt;0,INT(58.015*(11.26-C140)^1.81),0)</f>
        <v>478</v>
      </c>
      <c r="F140" s="101"/>
      <c r="G140" s="102" t="s">
        <v>1081</v>
      </c>
      <c r="H140" s="103">
        <f>IF(G140&lt;&gt;0,INT(58.015*(11.26-G140)^1.81),0)</f>
        <v>503</v>
      </c>
      <c r="J140" s="101"/>
      <c r="K140" s="102" t="s">
        <v>1226</v>
      </c>
      <c r="L140" s="103">
        <f>IF(K140&lt;&gt;0,INT(58.015*(11.26-K140)^1.81),0)</f>
        <v>500</v>
      </c>
      <c r="N140" s="101"/>
      <c r="O140" s="102" t="s">
        <v>1227</v>
      </c>
      <c r="P140" s="103">
        <f>IF(O140&lt;&gt;0,INT(58.015*(11.26-O140)^1.81),0)</f>
        <v>452</v>
      </c>
      <c r="R140" s="101"/>
      <c r="S140" s="102" t="s">
        <v>1228</v>
      </c>
      <c r="T140" s="103">
        <f>IF(S140&lt;&gt;0,INT(58.015*(11.26-S140)^1.81),0)</f>
        <v>449</v>
      </c>
    </row>
    <row r="141" spans="1:20" ht="15">
      <c r="A141" s="50" t="s">
        <v>968</v>
      </c>
      <c r="B141" s="36"/>
      <c r="C141" s="98" t="s">
        <v>1229</v>
      </c>
      <c r="D141" s="99">
        <f>IF(C141&lt;&gt;0,INT(0.14354*((C141*100)-220)^1.4),0)</f>
        <v>365</v>
      </c>
      <c r="F141" s="36"/>
      <c r="G141" s="98" t="s">
        <v>1230</v>
      </c>
      <c r="H141" s="99">
        <f>IF(G141&lt;&gt;0,INT(0.14354*((G141*100)-220)^1.4),0)</f>
        <v>544</v>
      </c>
      <c r="J141" s="36"/>
      <c r="K141" s="98" t="s">
        <v>1231</v>
      </c>
      <c r="L141" s="99">
        <f>IF(K141&lt;&gt;0,INT(0.14354*((K141*100)-220)^1.4),0)</f>
        <v>519</v>
      </c>
      <c r="N141" s="36"/>
      <c r="O141" s="98" t="s">
        <v>1232</v>
      </c>
      <c r="P141" s="99">
        <f>IF(O141&lt;&gt;0,INT(0.14354*((O141*100)-220)^1.4),0)</f>
        <v>394</v>
      </c>
      <c r="R141" s="36"/>
      <c r="S141" s="98" t="s">
        <v>1233</v>
      </c>
      <c r="T141" s="99">
        <f>IF(S141&lt;&gt;0,INT(0.14354*((S141*100)-220)^1.4),0)</f>
        <v>375</v>
      </c>
    </row>
    <row r="142" spans="1:20" ht="15.75" thickBot="1">
      <c r="A142" s="50"/>
      <c r="B142" s="101"/>
      <c r="C142" s="102" t="s">
        <v>1234</v>
      </c>
      <c r="D142" s="103">
        <f>IF(C142&lt;&gt;0,INT(0.14354*((C142*100)-220)^1.4),0)</f>
        <v>294</v>
      </c>
      <c r="F142" s="101"/>
      <c r="G142" s="102" t="s">
        <v>1235</v>
      </c>
      <c r="H142" s="103">
        <f>IF(G142&lt;&gt;0,INT(0.14354*((G142*100)-220)^1.4),0)</f>
        <v>514</v>
      </c>
      <c r="J142" s="101"/>
      <c r="K142" s="102" t="s">
        <v>1236</v>
      </c>
      <c r="L142" s="103">
        <f>IF(K142&lt;&gt;0,INT(0.14354*((K142*100)-220)^1.4),0)</f>
        <v>386</v>
      </c>
      <c r="N142" s="101"/>
      <c r="O142" s="102" t="s">
        <v>1237</v>
      </c>
      <c r="P142" s="103">
        <f>IF(O142&lt;&gt;0,INT(0.14354*((O142*100)-220)^1.4),0)</f>
        <v>341</v>
      </c>
      <c r="R142" s="101"/>
      <c r="S142" s="102" t="s">
        <v>1238</v>
      </c>
      <c r="T142" s="103">
        <f>IF(S142&lt;&gt;0,INT(0.14354*((S142*100)-220)^1.4),0)</f>
        <v>471</v>
      </c>
    </row>
    <row r="143" spans="1:20" ht="15">
      <c r="A143" s="53" t="s">
        <v>979</v>
      </c>
      <c r="B143" s="36"/>
      <c r="C143" s="98" t="s">
        <v>1154</v>
      </c>
      <c r="D143" s="99">
        <f>IF(C143&lt;&gt;0,INT(0.8465*((C143*100)-75)^1.42),0)</f>
        <v>389</v>
      </c>
      <c r="F143" s="36"/>
      <c r="G143" s="98" t="s">
        <v>1239</v>
      </c>
      <c r="H143" s="99">
        <f>IF(G143&lt;&gt;0,INT(0.8465*((G143*100)-75)^1.42),0)</f>
        <v>569</v>
      </c>
      <c r="J143" s="36"/>
      <c r="K143" s="98" t="s">
        <v>1078</v>
      </c>
      <c r="L143" s="99">
        <f>IF(K143&lt;&gt;0,INT(0.8465*((K143*100)-75)^1.42),0)</f>
        <v>426</v>
      </c>
      <c r="N143" s="36"/>
      <c r="O143" s="98" t="s">
        <v>1240</v>
      </c>
      <c r="P143" s="99">
        <f>IF(O143&lt;&gt;0,INT(0.8465*((O143*100)-75)^1.42),0)</f>
        <v>504</v>
      </c>
      <c r="R143" s="36"/>
      <c r="S143" s="98" t="s">
        <v>1078</v>
      </c>
      <c r="T143" s="99">
        <f>IF(S143&lt;&gt;0,INT(0.8465*((S143*100)-75)^1.42),0)</f>
        <v>426</v>
      </c>
    </row>
    <row r="144" spans="1:20" ht="15.75" thickBot="1">
      <c r="A144" s="57"/>
      <c r="B144" s="101"/>
      <c r="C144" s="102" t="s">
        <v>983</v>
      </c>
      <c r="D144" s="103">
        <f>IF(C144&lt;&gt;0,INT(0.8465*((C144*100)-75)^1.42),0)</f>
        <v>317</v>
      </c>
      <c r="F144" s="101"/>
      <c r="G144" s="102" t="s">
        <v>1241</v>
      </c>
      <c r="H144" s="103">
        <f>IF(G144&lt;&gt;0,INT(0.8465*((G144*100)-75)^1.42),0)</f>
        <v>544</v>
      </c>
      <c r="J144" s="101"/>
      <c r="K144" s="102" t="s">
        <v>1240</v>
      </c>
      <c r="L144" s="103">
        <f>IF(K144&lt;&gt;0,INT(0.8465*((K144*100)-75)^1.42),0)</f>
        <v>504</v>
      </c>
      <c r="N144" s="101"/>
      <c r="O144" s="102" t="s">
        <v>1241</v>
      </c>
      <c r="P144" s="103">
        <f>IF(O144&lt;&gt;0,INT(0.8465*((O144*100)-75)^1.42),0)</f>
        <v>544</v>
      </c>
      <c r="R144" s="101"/>
      <c r="S144" s="102" t="s">
        <v>1154</v>
      </c>
      <c r="T144" s="103">
        <f>IF(S144&lt;&gt;0,INT(0.8465*((S144*100)-75)^1.42),0)</f>
        <v>389</v>
      </c>
    </row>
    <row r="145" spans="1:20" ht="15">
      <c r="A145" s="50" t="s">
        <v>1079</v>
      </c>
      <c r="B145" s="36"/>
      <c r="C145" s="98" t="s">
        <v>1242</v>
      </c>
      <c r="D145" s="99">
        <f>IF(C145&lt;&gt;0,INT(51.39*(C145-1.5)^1.05),0)</f>
        <v>463</v>
      </c>
      <c r="F145" s="36"/>
      <c r="G145" s="98" t="s">
        <v>1243</v>
      </c>
      <c r="H145" s="99">
        <f>IF(G145&lt;&gt;0,INT(51.39*(G145-1.5)^1.05),0)</f>
        <v>575</v>
      </c>
      <c r="J145" s="36"/>
      <c r="K145" s="98" t="s">
        <v>1244</v>
      </c>
      <c r="L145" s="99">
        <f>IF(K145&lt;&gt;0,INT(51.39*(K145-1.5)^1.05),0)</f>
        <v>543</v>
      </c>
      <c r="N145" s="36"/>
      <c r="O145" s="98" t="s">
        <v>1021</v>
      </c>
      <c r="P145" s="99">
        <f>IF(O145&lt;&gt;0,INT(51.39*(O145-1.5)^1.05),0)</f>
        <v>414</v>
      </c>
      <c r="R145" s="36"/>
      <c r="S145" s="98" t="s">
        <v>1245</v>
      </c>
      <c r="T145" s="99">
        <f>IF(S145&lt;&gt;0,INT(51.39*(S145-1.5)^1.05),0)</f>
        <v>499</v>
      </c>
    </row>
    <row r="146" spans="1:20" ht="15.75" thickBot="1">
      <c r="A146" s="50"/>
      <c r="B146" s="101"/>
      <c r="C146" s="102" t="s">
        <v>1246</v>
      </c>
      <c r="D146" s="103">
        <f>IF(C146&lt;&gt;0,INT(51.39*(C146-1.5)^1.05),0)</f>
        <v>471</v>
      </c>
      <c r="F146" s="101"/>
      <c r="G146" s="102" t="s">
        <v>1247</v>
      </c>
      <c r="H146" s="103">
        <f>IF(G146&lt;&gt;0,INT(51.39*(G146-1.5)^1.05),0)</f>
        <v>518</v>
      </c>
      <c r="J146" s="101"/>
      <c r="K146" s="102" t="s">
        <v>1248</v>
      </c>
      <c r="L146" s="103">
        <f>IF(K146&lt;&gt;0,INT(51.39*(K146-1.5)^1.05),0)</f>
        <v>612</v>
      </c>
      <c r="N146" s="101"/>
      <c r="O146" s="102" t="s">
        <v>1249</v>
      </c>
      <c r="P146" s="103">
        <f>IF(O146&lt;&gt;0,INT(51.39*(O146-1.5)^1.05),0)</f>
        <v>554</v>
      </c>
      <c r="R146" s="101"/>
      <c r="S146" s="102" t="s">
        <v>1250</v>
      </c>
      <c r="T146" s="103">
        <f>IF(S146&lt;&gt;0,INT(51.39*(S146-1.5)^1.05),0)</f>
        <v>574</v>
      </c>
    </row>
    <row r="147" spans="1:20" ht="15">
      <c r="A147" s="53" t="s">
        <v>1251</v>
      </c>
      <c r="B147" s="96" t="s">
        <v>10</v>
      </c>
      <c r="C147" s="98" t="s">
        <v>1252</v>
      </c>
      <c r="D147" s="99">
        <f>IF(B147+C147&lt;&gt;0,INT(0.03768*(480-((B147*60)+C147))^1.85),0)</f>
        <v>567</v>
      </c>
      <c r="F147" s="96" t="s">
        <v>11</v>
      </c>
      <c r="G147" s="98" t="s">
        <v>1253</v>
      </c>
      <c r="H147" s="99">
        <f>IF(F147+G147&lt;&gt;0,INT(0.03768*(480-((F147*60)+G147))^1.85),0)</f>
        <v>450</v>
      </c>
      <c r="J147" s="96" t="s">
        <v>10</v>
      </c>
      <c r="K147" s="98" t="s">
        <v>1254</v>
      </c>
      <c r="L147" s="99">
        <f>IF(J147+K147&lt;&gt;0,INT(0.03768*(480-((J147*60)+K147))^1.85),0)</f>
        <v>601</v>
      </c>
      <c r="N147" s="96" t="s">
        <v>11</v>
      </c>
      <c r="O147" s="98" t="s">
        <v>1255</v>
      </c>
      <c r="P147" s="99">
        <f>IF(N147+O147&lt;&gt;0,INT(0.03768*(480-((N147*60)+O147))^1.85),0)</f>
        <v>551</v>
      </c>
      <c r="R147" s="96" t="s">
        <v>11</v>
      </c>
      <c r="S147" s="98" t="s">
        <v>1256</v>
      </c>
      <c r="T147" s="99">
        <f>IF(R147+S147&lt;&gt;0,INT(0.03768*(480-((R147*60)+S147))^1.85),0)</f>
        <v>363</v>
      </c>
    </row>
    <row r="148" spans="1:20" ht="15.75" thickBot="1">
      <c r="A148" s="57"/>
      <c r="B148" s="110" t="s">
        <v>10</v>
      </c>
      <c r="C148" s="102" t="s">
        <v>1257</v>
      </c>
      <c r="D148" s="103">
        <f>IF(B148+C148&lt;&gt;0,INT(0.03768*(480-((B148*60)+C148))^1.85),0)</f>
        <v>604</v>
      </c>
      <c r="F148" s="110" t="s">
        <v>11</v>
      </c>
      <c r="G148" s="102" t="s">
        <v>1258</v>
      </c>
      <c r="H148" s="103">
        <f>IF(F148+G148&lt;&gt;0,INT(0.03768*(480-((F148*60)+G148))^1.85),0)</f>
        <v>512</v>
      </c>
      <c r="J148" s="110" t="s">
        <v>10</v>
      </c>
      <c r="K148" s="102" t="s">
        <v>1259</v>
      </c>
      <c r="L148" s="103">
        <f>IF(J148+K148&lt;&gt;0,INT(0.03768*(480-((J148*60)+K148))^1.85),0)</f>
        <v>576</v>
      </c>
      <c r="N148" s="110" t="s">
        <v>11</v>
      </c>
      <c r="O148" s="102" t="s">
        <v>1260</v>
      </c>
      <c r="P148" s="103">
        <f>IF(N148+O148&lt;&gt;0,INT(0.03768*(480-((N148*60)+O148))^1.85),0)</f>
        <v>544</v>
      </c>
      <c r="R148" s="110" t="s">
        <v>10</v>
      </c>
      <c r="S148" s="102" t="s">
        <v>1261</v>
      </c>
      <c r="T148" s="103">
        <f>IF(R148+S148&lt;&gt;0,INT(0.03768*(480-((R148*60)+S148))^1.85),0)</f>
        <v>584</v>
      </c>
    </row>
    <row r="149" spans="1:20" ht="15.75" thickBot="1">
      <c r="A149" s="64" t="s">
        <v>1007</v>
      </c>
      <c r="B149" s="106"/>
      <c r="C149" s="107" t="s">
        <v>1262</v>
      </c>
      <c r="D149" s="108">
        <f>IF(C149&lt;&gt;0,INT(4.86338*(44-C149)^1.81),0)</f>
        <v>511</v>
      </c>
      <c r="F149" s="106"/>
      <c r="G149" s="107" t="s">
        <v>1263</v>
      </c>
      <c r="H149" s="108">
        <f>IF(G149&lt;&gt;0,INT(4.86338*(44-G149)^1.81),0)</f>
        <v>600</v>
      </c>
      <c r="J149" s="106"/>
      <c r="K149" s="107" t="s">
        <v>1264</v>
      </c>
      <c r="L149" s="108">
        <f>IF(K149&lt;&gt;0,INT(4.86338*(44-K149)^1.81),0)</f>
        <v>531</v>
      </c>
      <c r="N149" s="106"/>
      <c r="O149" s="107" t="s">
        <v>1265</v>
      </c>
      <c r="P149" s="108">
        <f>IF(O149&lt;&gt;0,INT(4.86338*(44-O149)^1.81),0)</f>
        <v>566</v>
      </c>
      <c r="R149" s="106"/>
      <c r="S149" s="107" t="s">
        <v>1266</v>
      </c>
      <c r="T149" s="108">
        <f>IF(S149&lt;&gt;0,INT(4.86338*(44-S149)^1.81),0)</f>
        <v>599</v>
      </c>
    </row>
    <row r="150" spans="1:20" ht="3" customHeight="1">
      <c r="A150" s="53"/>
      <c r="B150" s="50"/>
      <c r="D150" s="68"/>
      <c r="F150" s="50"/>
      <c r="H150" s="68"/>
      <c r="J150" s="50"/>
      <c r="L150" s="68"/>
      <c r="N150" s="50"/>
      <c r="P150" s="68"/>
      <c r="R150" s="50"/>
      <c r="T150" s="68"/>
    </row>
    <row r="151" spans="1:20" ht="15.75">
      <c r="A151" s="69" t="s">
        <v>1013</v>
      </c>
      <c r="B151" s="70">
        <f>SUM(D139+D140+D141+D142+D143+D144+D145+D146+D147+D148+D149+D150)</f>
        <v>4951</v>
      </c>
      <c r="C151" s="71"/>
      <c r="D151" s="72"/>
      <c r="E151" s="73"/>
      <c r="F151" s="70">
        <f>SUM(H139+H140+H141+H142+H143+H144+H145+H146+H147+H148+H149+H150)</f>
        <v>5802</v>
      </c>
      <c r="G151" s="71"/>
      <c r="H151" s="72"/>
      <c r="I151" s="73"/>
      <c r="J151" s="70">
        <f>SUM(L139+L140+L141+L142+L143+L144+L145+L146+L147+L148+L149+L150)</f>
        <v>5735</v>
      </c>
      <c r="K151" s="71"/>
      <c r="L151" s="72"/>
      <c r="M151" s="73"/>
      <c r="N151" s="70">
        <f>SUM(P139+P140+P141+P142+P143+P144+P145+P146+P147+P148+P149+P150)</f>
        <v>5392</v>
      </c>
      <c r="O151" s="71"/>
      <c r="P151" s="72"/>
      <c r="Q151" s="73"/>
      <c r="R151" s="70">
        <f>SUM(T139+T140+T141+T142+T143+T144+T145+T146+T147+T148+T149+T150)</f>
        <v>5221</v>
      </c>
      <c r="S151" s="71"/>
      <c r="T151" s="72"/>
    </row>
    <row r="152" spans="1:20" ht="2.25" customHeight="1" thickBot="1">
      <c r="A152" s="57"/>
      <c r="B152" s="50"/>
      <c r="D152" s="74"/>
      <c r="F152" s="50"/>
      <c r="H152" s="74"/>
      <c r="J152" s="50"/>
      <c r="L152" s="74"/>
      <c r="N152" s="50"/>
      <c r="P152" s="74"/>
      <c r="R152" s="50"/>
      <c r="T152" s="74"/>
    </row>
    <row r="153" spans="1:20" ht="15.75" customHeight="1">
      <c r="A153" s="50" t="s">
        <v>1014</v>
      </c>
      <c r="B153" s="75" t="s">
        <v>319</v>
      </c>
      <c r="C153" s="76"/>
      <c r="D153" s="77"/>
      <c r="F153" s="75" t="s">
        <v>258</v>
      </c>
      <c r="G153" s="76"/>
      <c r="H153" s="77"/>
      <c r="J153" s="75" t="s">
        <v>259</v>
      </c>
      <c r="K153" s="76"/>
      <c r="L153" s="77"/>
      <c r="N153" s="75" t="s">
        <v>261</v>
      </c>
      <c r="O153" s="76"/>
      <c r="P153" s="77"/>
      <c r="R153" s="75" t="s">
        <v>263</v>
      </c>
      <c r="S153" s="76"/>
      <c r="T153" s="77"/>
    </row>
    <row r="154" spans="1:20" ht="2.25" customHeight="1" thickBot="1">
      <c r="A154" s="42"/>
      <c r="B154" s="78"/>
      <c r="C154" s="79"/>
      <c r="D154" s="80"/>
      <c r="E154" s="81"/>
      <c r="F154" s="78"/>
      <c r="G154" s="79"/>
      <c r="H154" s="80"/>
      <c r="I154" s="81"/>
      <c r="J154" s="78"/>
      <c r="K154" s="79"/>
      <c r="L154" s="80"/>
      <c r="M154" s="81"/>
      <c r="N154" s="78"/>
      <c r="O154" s="79"/>
      <c r="P154" s="80"/>
      <c r="Q154" s="81"/>
      <c r="R154" s="78"/>
      <c r="S154" s="79"/>
      <c r="T154" s="80"/>
    </row>
    <row r="155" ht="8.25" customHeight="1" thickBot="1"/>
    <row r="156" spans="1:20" s="82" customFormat="1" ht="21" thickBot="1">
      <c r="A156" s="32" t="s">
        <v>1217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4"/>
    </row>
    <row r="157" spans="1:20" s="92" customFormat="1" ht="16.5">
      <c r="A157" s="83"/>
      <c r="B157" s="84" t="s">
        <v>1267</v>
      </c>
      <c r="C157" s="85"/>
      <c r="D157" s="86"/>
      <c r="E157" s="87"/>
      <c r="F157" s="84" t="s">
        <v>952</v>
      </c>
      <c r="G157" s="85"/>
      <c r="H157" s="86"/>
      <c r="I157" s="87"/>
      <c r="J157" s="88" t="s">
        <v>1268</v>
      </c>
      <c r="K157" s="89"/>
      <c r="L157" s="90"/>
      <c r="M157" s="91"/>
      <c r="N157" s="88" t="s">
        <v>1104</v>
      </c>
      <c r="O157" s="89"/>
      <c r="P157" s="90"/>
      <c r="Q157" s="91"/>
      <c r="R157" s="88" t="s">
        <v>1269</v>
      </c>
      <c r="S157" s="89"/>
      <c r="T157" s="90"/>
    </row>
    <row r="158" spans="1:20" ht="3.75" customHeight="1" thickBot="1">
      <c r="A158" s="41"/>
      <c r="B158" s="42"/>
      <c r="C158" s="43"/>
      <c r="D158" s="44"/>
      <c r="F158" s="42"/>
      <c r="G158" s="43"/>
      <c r="H158" s="44"/>
      <c r="J158" s="42"/>
      <c r="K158" s="43"/>
      <c r="L158" s="44"/>
      <c r="N158" s="42"/>
      <c r="O158" s="43"/>
      <c r="P158" s="44"/>
      <c r="R158" s="42"/>
      <c r="S158" s="43"/>
      <c r="T158" s="44"/>
    </row>
    <row r="159" spans="1:20" s="35" customFormat="1" ht="15">
      <c r="A159" s="46"/>
      <c r="B159" s="47" t="s">
        <v>956</v>
      </c>
      <c r="C159" s="48"/>
      <c r="D159" s="49" t="s">
        <v>957</v>
      </c>
      <c r="F159" s="47" t="s">
        <v>956</v>
      </c>
      <c r="G159" s="48"/>
      <c r="H159" s="49" t="s">
        <v>957</v>
      </c>
      <c r="J159" s="47" t="s">
        <v>956</v>
      </c>
      <c r="K159" s="48"/>
      <c r="L159" s="49" t="s">
        <v>957</v>
      </c>
      <c r="N159" s="47" t="s">
        <v>956</v>
      </c>
      <c r="O159" s="48"/>
      <c r="P159" s="49" t="s">
        <v>957</v>
      </c>
      <c r="R159" s="47" t="s">
        <v>956</v>
      </c>
      <c r="S159" s="48"/>
      <c r="T159" s="49" t="s">
        <v>957</v>
      </c>
    </row>
    <row r="160" spans="1:20" ht="3.75" customHeight="1" thickBot="1">
      <c r="A160" s="50"/>
      <c r="B160" s="41"/>
      <c r="C160" s="51"/>
      <c r="D160" s="52"/>
      <c r="F160" s="41"/>
      <c r="G160" s="51"/>
      <c r="H160" s="52"/>
      <c r="J160" s="41"/>
      <c r="K160" s="51"/>
      <c r="L160" s="52"/>
      <c r="N160" s="41"/>
      <c r="O160" s="51"/>
      <c r="P160" s="52"/>
      <c r="R160" s="41"/>
      <c r="S160" s="51"/>
      <c r="T160" s="52"/>
    </row>
    <row r="161" spans="1:20" ht="15">
      <c r="A161" s="53" t="s">
        <v>958</v>
      </c>
      <c r="B161" s="36"/>
      <c r="C161" s="98" t="s">
        <v>1270</v>
      </c>
      <c r="D161" s="99">
        <f>IF(C161&lt;&gt;0,INT(58.015*(11.26-C161)^1.81),0)</f>
        <v>484</v>
      </c>
      <c r="F161" s="36"/>
      <c r="G161" s="98" t="s">
        <v>1081</v>
      </c>
      <c r="H161" s="99">
        <f>IF(G161&lt;&gt;0,INT(58.015*(11.26-G161)^1.81),0)</f>
        <v>503</v>
      </c>
      <c r="J161" s="36"/>
      <c r="K161" s="98" t="s">
        <v>1271</v>
      </c>
      <c r="L161" s="99">
        <f>IF(K161&lt;&gt;0,INT(58.015*(11.26-K161)^1.81),0)</f>
        <v>403</v>
      </c>
      <c r="N161" s="36"/>
      <c r="O161" s="98" t="s">
        <v>1272</v>
      </c>
      <c r="P161" s="99">
        <f>IF(O161&lt;&gt;0,INT(58.015*(11.26-O161)^1.81),0)</f>
        <v>481</v>
      </c>
      <c r="R161" s="36"/>
      <c r="S161" s="98" t="s">
        <v>1273</v>
      </c>
      <c r="T161" s="99">
        <f>IF(S161&lt;&gt;0,INT(58.015*(11.26-S161)^1.81),0)</f>
        <v>426</v>
      </c>
    </row>
    <row r="162" spans="1:20" ht="15.75" thickBot="1">
      <c r="A162" s="57"/>
      <c r="B162" s="101"/>
      <c r="C162" s="102" t="s">
        <v>1140</v>
      </c>
      <c r="D162" s="103">
        <f>IF(C162&lt;&gt;0,INT(58.015*(11.26-C162)^1.81),0)</f>
        <v>428</v>
      </c>
      <c r="F162" s="101"/>
      <c r="G162" s="102" t="s">
        <v>1141</v>
      </c>
      <c r="H162" s="103">
        <f>IF(G162&lt;&gt;0,INT(58.015*(11.26-G162)^1.81),0)</f>
        <v>436</v>
      </c>
      <c r="J162" s="101"/>
      <c r="K162" s="102" t="s">
        <v>1271</v>
      </c>
      <c r="L162" s="103">
        <f>IF(K162&lt;&gt;0,INT(58.015*(11.26-K162)^1.81),0)</f>
        <v>403</v>
      </c>
      <c r="N162" s="101"/>
      <c r="O162" s="102" t="s">
        <v>1274</v>
      </c>
      <c r="P162" s="103">
        <f>IF(O162&lt;&gt;0,INT(58.015*(11.26-O162)^1.81),0)</f>
        <v>447</v>
      </c>
      <c r="R162" s="101"/>
      <c r="S162" s="102" t="s">
        <v>1275</v>
      </c>
      <c r="T162" s="103">
        <f>IF(S162&lt;&gt;0,INT(58.015*(11.26-S162)^1.81),0)</f>
        <v>398</v>
      </c>
    </row>
    <row r="163" spans="1:20" ht="15">
      <c r="A163" s="50" t="s">
        <v>968</v>
      </c>
      <c r="B163" s="36"/>
      <c r="C163" s="98" t="s">
        <v>1276</v>
      </c>
      <c r="D163" s="99">
        <f>IF(C163&lt;&gt;0,INT(0.14354*((C163*100)-220)^1.4),0)</f>
        <v>145</v>
      </c>
      <c r="F163" s="36"/>
      <c r="G163" s="98" t="s">
        <v>1277</v>
      </c>
      <c r="H163" s="99">
        <f>IF(G163&lt;&gt;0,INT(0.14354*((G163*100)-220)^1.4),0)</f>
        <v>419</v>
      </c>
      <c r="J163" s="36"/>
      <c r="K163" s="98" t="s">
        <v>1278</v>
      </c>
      <c r="L163" s="99">
        <f>IF(K163&lt;&gt;0,INT(0.14354*((K163*100)-220)^1.4),0)</f>
        <v>354</v>
      </c>
      <c r="N163" s="36"/>
      <c r="O163" s="98" t="s">
        <v>1279</v>
      </c>
      <c r="P163" s="99">
        <f>IF(O163&lt;&gt;0,INT(0.14354*((O163*100)-220)^1.4),0)</f>
        <v>404</v>
      </c>
      <c r="R163" s="36"/>
      <c r="S163" s="98" t="s">
        <v>1280</v>
      </c>
      <c r="T163" s="99">
        <f>IF(S163&lt;&gt;0,INT(0.14354*((S163*100)-220)^1.4),0)</f>
        <v>295</v>
      </c>
    </row>
    <row r="164" spans="1:20" ht="15.75" thickBot="1">
      <c r="A164" s="50"/>
      <c r="B164" s="101"/>
      <c r="C164" s="102"/>
      <c r="D164" s="103">
        <f>IF(C164&lt;&gt;0,INT(0.14354*((C164*100)-220)^1.4),0)</f>
        <v>0</v>
      </c>
      <c r="F164" s="101"/>
      <c r="G164" s="102" t="s">
        <v>1277</v>
      </c>
      <c r="H164" s="103">
        <f>IF(G164&lt;&gt;0,INT(0.14354*((G164*100)-220)^1.4),0)</f>
        <v>419</v>
      </c>
      <c r="J164" s="101"/>
      <c r="K164" s="102" t="s">
        <v>1113</v>
      </c>
      <c r="L164" s="103">
        <f>IF(K164&lt;&gt;0,INT(0.14354*((K164*100)-220)^1.4),0)</f>
        <v>346</v>
      </c>
      <c r="N164" s="101"/>
      <c r="O164" s="102" t="s">
        <v>1073</v>
      </c>
      <c r="P164" s="103">
        <f>IF(O164&lt;&gt;0,INT(0.14354*((O164*100)-220)^1.4),0)</f>
        <v>390</v>
      </c>
      <c r="R164" s="101"/>
      <c r="S164" s="102" t="s">
        <v>1281</v>
      </c>
      <c r="T164" s="103">
        <f>IF(S164&lt;&gt;0,INT(0.14354*((S164*100)-220)^1.4),0)</f>
        <v>301</v>
      </c>
    </row>
    <row r="165" spans="1:20" ht="15">
      <c r="A165" s="53" t="s">
        <v>979</v>
      </c>
      <c r="B165" s="36"/>
      <c r="C165" s="98" t="s">
        <v>1240</v>
      </c>
      <c r="D165" s="99">
        <f>IF(C165&lt;&gt;0,INT(0.8465*((C165*100)-75)^1.42),0)</f>
        <v>504</v>
      </c>
      <c r="F165" s="36"/>
      <c r="G165" s="98" t="s">
        <v>1154</v>
      </c>
      <c r="H165" s="99">
        <f>IF(G165&lt;&gt;0,INT(0.8465*((G165*100)-75)^1.42),0)</f>
        <v>389</v>
      </c>
      <c r="J165" s="36"/>
      <c r="K165" s="98" t="s">
        <v>1240</v>
      </c>
      <c r="L165" s="99">
        <f>IF(K165&lt;&gt;0,INT(0.8465*((K165*100)-75)^1.42),0)</f>
        <v>504</v>
      </c>
      <c r="N165" s="36"/>
      <c r="O165" s="98" t="s">
        <v>1282</v>
      </c>
      <c r="P165" s="99">
        <f>IF(O165&lt;&gt;0,INT(0.8465*((O165*100)-75)^1.42),0)</f>
        <v>464</v>
      </c>
      <c r="R165" s="36"/>
      <c r="S165" s="98" t="s">
        <v>1078</v>
      </c>
      <c r="T165" s="99">
        <f>IF(S165&lt;&gt;0,INT(0.8465*((S165*100)-75)^1.42),0)</f>
        <v>426</v>
      </c>
    </row>
    <row r="166" spans="1:20" ht="15.75" thickBot="1">
      <c r="A166" s="57"/>
      <c r="B166" s="101"/>
      <c r="C166" s="102" t="s">
        <v>1078</v>
      </c>
      <c r="D166" s="103">
        <f>IF(C166&lt;&gt;0,INT(0.8465*((C166*100)-75)^1.42),0)</f>
        <v>426</v>
      </c>
      <c r="F166" s="101"/>
      <c r="G166" s="102" t="s">
        <v>1154</v>
      </c>
      <c r="H166" s="103">
        <f>IF(G166&lt;&gt;0,INT(0.8465*((G166*100)-75)^1.42),0)</f>
        <v>389</v>
      </c>
      <c r="J166" s="101"/>
      <c r="K166" s="102" t="s">
        <v>1282</v>
      </c>
      <c r="L166" s="103">
        <f>IF(K166&lt;&gt;0,INT(0.8465*((K166*100)-75)^1.42),0)</f>
        <v>464</v>
      </c>
      <c r="N166" s="101"/>
      <c r="O166" s="102" t="s">
        <v>1155</v>
      </c>
      <c r="P166" s="103">
        <f>IF(O166&lt;&gt;0,INT(0.8465*((O166*100)-75)^1.42),0)</f>
        <v>352</v>
      </c>
      <c r="R166" s="101"/>
      <c r="S166" s="102" t="s">
        <v>1154</v>
      </c>
      <c r="T166" s="103">
        <f>IF(S166&lt;&gt;0,INT(0.8465*((S166*100)-75)^1.42),0)</f>
        <v>389</v>
      </c>
    </row>
    <row r="167" spans="1:20" ht="15">
      <c r="A167" s="50" t="s">
        <v>1079</v>
      </c>
      <c r="B167" s="36"/>
      <c r="C167" s="98" t="s">
        <v>1283</v>
      </c>
      <c r="D167" s="99">
        <f>IF(C167&lt;&gt;0,INT(51.39*(C167-1.5)^1.05),0)</f>
        <v>524</v>
      </c>
      <c r="F167" s="36"/>
      <c r="G167" s="98" t="s">
        <v>1284</v>
      </c>
      <c r="H167" s="99">
        <f>IF(G167&lt;&gt;0,INT(51.39*(G167-1.5)^1.05),0)</f>
        <v>597</v>
      </c>
      <c r="J167" s="36"/>
      <c r="K167" s="98" t="s">
        <v>1246</v>
      </c>
      <c r="L167" s="99">
        <f>IF(K167&lt;&gt;0,INT(51.39*(K167-1.5)^1.05),0)</f>
        <v>471</v>
      </c>
      <c r="N167" s="36"/>
      <c r="O167" s="98" t="s">
        <v>1285</v>
      </c>
      <c r="P167" s="99">
        <f>IF(O167&lt;&gt;0,INT(51.39*(O167-1.5)^1.05),0)</f>
        <v>540</v>
      </c>
      <c r="R167" s="36"/>
      <c r="S167" s="98" t="s">
        <v>1286</v>
      </c>
      <c r="T167" s="99">
        <f>IF(S167&lt;&gt;0,INT(51.39*(S167-1.5)^1.05),0)</f>
        <v>461</v>
      </c>
    </row>
    <row r="168" spans="1:20" ht="15.75" thickBot="1">
      <c r="A168" s="50"/>
      <c r="B168" s="101"/>
      <c r="C168" s="102" t="s">
        <v>1287</v>
      </c>
      <c r="D168" s="103">
        <f>IF(C168&lt;&gt;0,INT(51.39*(C168-1.5)^1.05),0)</f>
        <v>549</v>
      </c>
      <c r="F168" s="101"/>
      <c r="G168" s="102" t="s">
        <v>1288</v>
      </c>
      <c r="H168" s="103">
        <f>IF(G168&lt;&gt;0,INT(51.39*(G168-1.5)^1.05),0)</f>
        <v>605</v>
      </c>
      <c r="J168" s="101"/>
      <c r="K168" s="102" t="s">
        <v>1289</v>
      </c>
      <c r="L168" s="103">
        <f>IF(K168&lt;&gt;0,INT(51.39*(K168-1.5)^1.05),0)</f>
        <v>705</v>
      </c>
      <c r="N168" s="101"/>
      <c r="O168" s="102" t="s">
        <v>1290</v>
      </c>
      <c r="P168" s="103">
        <f>IF(O168&lt;&gt;0,INT(51.39*(O168-1.5)^1.05),0)</f>
        <v>475</v>
      </c>
      <c r="R168" s="101"/>
      <c r="S168" s="102" t="s">
        <v>1291</v>
      </c>
      <c r="T168" s="103">
        <f>IF(S168&lt;&gt;0,INT(51.39*(S168-1.5)^1.05),0)</f>
        <v>481</v>
      </c>
    </row>
    <row r="169" spans="1:20" ht="15">
      <c r="A169" s="53" t="s">
        <v>1251</v>
      </c>
      <c r="B169" s="96" t="s">
        <v>11</v>
      </c>
      <c r="C169" s="98" t="s">
        <v>1292</v>
      </c>
      <c r="D169" s="99">
        <f>IF(B169+C169&lt;&gt;0,INT(0.03768*(480-((B169*60)+C169))^1.85),0)</f>
        <v>427</v>
      </c>
      <c r="F169" s="96" t="s">
        <v>11</v>
      </c>
      <c r="G169" s="98" t="s">
        <v>1293</v>
      </c>
      <c r="H169" s="99">
        <f>IF(F169+G169&lt;&gt;0,INT(0.03768*(480-((F169*60)+G169))^1.85),0)</f>
        <v>525</v>
      </c>
      <c r="J169" s="96" t="s">
        <v>10</v>
      </c>
      <c r="K169" s="98" t="s">
        <v>1294</v>
      </c>
      <c r="L169" s="99">
        <f>IF(J169+K169&lt;&gt;0,INT(0.03768*(480-((J169*60)+K169))^1.85),0)</f>
        <v>596</v>
      </c>
      <c r="N169" s="96" t="s">
        <v>11</v>
      </c>
      <c r="O169" s="98" t="s">
        <v>1295</v>
      </c>
      <c r="P169" s="99">
        <f>IF(N169+O169&lt;&gt;0,INT(0.03768*(480-((N169*60)+O169))^1.85),0)</f>
        <v>469</v>
      </c>
      <c r="R169" s="96" t="s">
        <v>10</v>
      </c>
      <c r="S169" s="98" t="s">
        <v>1296</v>
      </c>
      <c r="T169" s="99">
        <f>IF(R169+S169&lt;&gt;0,INT(0.03768*(480-((R169*60)+S169))^1.85),0)</f>
        <v>636</v>
      </c>
    </row>
    <row r="170" spans="1:20" ht="15.75" thickBot="1">
      <c r="A170" s="57"/>
      <c r="B170" s="110" t="s">
        <v>11</v>
      </c>
      <c r="C170" s="102" t="s">
        <v>1297</v>
      </c>
      <c r="D170" s="103">
        <f>IF(B170+C170&lt;&gt;0,INT(0.03768*(480-((B170*60)+C170))^1.85),0)</f>
        <v>419</v>
      </c>
      <c r="F170" s="110" t="s">
        <v>11</v>
      </c>
      <c r="G170" s="102" t="s">
        <v>1298</v>
      </c>
      <c r="H170" s="103">
        <f>IF(F170+G170&lt;&gt;0,INT(0.03768*(480-((F170*60)+G170))^1.85),0)</f>
        <v>540</v>
      </c>
      <c r="J170" s="110" t="s">
        <v>11</v>
      </c>
      <c r="K170" s="102" t="s">
        <v>1299</v>
      </c>
      <c r="L170" s="103">
        <f>IF(J170+K170&lt;&gt;0,INT(0.03768*(480-((J170*60)+K170))^1.85),0)</f>
        <v>532</v>
      </c>
      <c r="N170" s="110" t="s">
        <v>11</v>
      </c>
      <c r="O170" s="102" t="s">
        <v>1300</v>
      </c>
      <c r="P170" s="103">
        <f>IF(N170+O170&lt;&gt;0,INT(0.03768*(480-((N170*60)+O170))^1.85),0)</f>
        <v>506</v>
      </c>
      <c r="R170" s="110" t="s">
        <v>11</v>
      </c>
      <c r="S170" s="102" t="s">
        <v>1301</v>
      </c>
      <c r="T170" s="103">
        <f>IF(R170+S170&lt;&gt;0,INT(0.03768*(480-((R170*60)+S170))^1.85),0)</f>
        <v>550</v>
      </c>
    </row>
    <row r="171" spans="1:20" ht="15.75" thickBot="1">
      <c r="A171" s="64" t="s">
        <v>1007</v>
      </c>
      <c r="B171" s="106"/>
      <c r="C171" s="107" t="s">
        <v>1302</v>
      </c>
      <c r="D171" s="108">
        <f>IF(C171&lt;&gt;0,INT(4.86338*(44-C171)^1.81),0)</f>
        <v>560</v>
      </c>
      <c r="F171" s="106"/>
      <c r="G171" s="107" t="s">
        <v>1303</v>
      </c>
      <c r="H171" s="108">
        <f>IF(G171&lt;&gt;0,INT(4.86338*(44-G171)^1.81),0)</f>
        <v>578</v>
      </c>
      <c r="J171" s="106"/>
      <c r="K171" s="107" t="s">
        <v>1304</v>
      </c>
      <c r="L171" s="108">
        <f>IF(K171&lt;&gt;0,INT(4.86338*(44-K171)^1.81),0)</f>
        <v>495</v>
      </c>
      <c r="N171" s="106"/>
      <c r="O171" s="107" t="s">
        <v>1305</v>
      </c>
      <c r="P171" s="108">
        <f>IF(O171&lt;&gt;0,INT(4.86338*(44-O171)^1.81),0)</f>
        <v>532</v>
      </c>
      <c r="R171" s="106"/>
      <c r="S171" s="107" t="s">
        <v>1306</v>
      </c>
      <c r="T171" s="108">
        <f>IF(S171&lt;&gt;0,INT(4.86338*(44-S171)^1.81),0)</f>
        <v>500</v>
      </c>
    </row>
    <row r="172" spans="1:20" ht="2.25" customHeight="1">
      <c r="A172" s="53"/>
      <c r="B172" s="50"/>
      <c r="D172" s="68"/>
      <c r="F172" s="50"/>
      <c r="H172" s="68"/>
      <c r="J172" s="50"/>
      <c r="L172" s="68"/>
      <c r="N172" s="50"/>
      <c r="P172" s="68"/>
      <c r="R172" s="50"/>
      <c r="T172" s="68"/>
    </row>
    <row r="173" spans="1:20" ht="15.75">
      <c r="A173" s="69" t="s">
        <v>1013</v>
      </c>
      <c r="B173" s="70">
        <f>SUM(D161+D162+D163+D164+D165+D166+D167+D168+D169+D170+D171+D172)</f>
        <v>4466</v>
      </c>
      <c r="C173" s="71"/>
      <c r="D173" s="72"/>
      <c r="E173" s="73"/>
      <c r="F173" s="70">
        <f>SUM(H161+H162+H163+H164+H165+H166+H167+H168+H169+H170+H171+H172)</f>
        <v>5400</v>
      </c>
      <c r="G173" s="71"/>
      <c r="H173" s="72"/>
      <c r="I173" s="73"/>
      <c r="J173" s="70">
        <f>SUM(L161+L162+L163+L164+L165+L166+L167+L168+L169+L170+L171+L172)</f>
        <v>5273</v>
      </c>
      <c r="K173" s="71"/>
      <c r="L173" s="72"/>
      <c r="M173" s="73"/>
      <c r="N173" s="70">
        <f>SUM(P161+P162+P163+P164+P165+P166+P167+P168+P169+P170+P171+P172)</f>
        <v>5060</v>
      </c>
      <c r="O173" s="71"/>
      <c r="P173" s="72"/>
      <c r="Q173" s="73"/>
      <c r="R173" s="70">
        <f>SUM(T161+T162+T163+T164+T165+T166+T167+T168+T169+T170+T171+T172)</f>
        <v>4863</v>
      </c>
      <c r="S173" s="71"/>
      <c r="T173" s="72"/>
    </row>
    <row r="174" spans="1:20" ht="3" customHeight="1" thickBot="1">
      <c r="A174" s="57"/>
      <c r="B174" s="50"/>
      <c r="D174" s="74"/>
      <c r="F174" s="50"/>
      <c r="H174" s="74"/>
      <c r="J174" s="50"/>
      <c r="L174" s="74"/>
      <c r="N174" s="50"/>
      <c r="P174" s="74"/>
      <c r="R174" s="50"/>
      <c r="T174" s="74"/>
    </row>
    <row r="175" spans="1:20" ht="18" customHeight="1">
      <c r="A175" s="50" t="s">
        <v>1014</v>
      </c>
      <c r="B175" s="75" t="s">
        <v>321</v>
      </c>
      <c r="C175" s="76"/>
      <c r="D175" s="77"/>
      <c r="F175" s="75" t="s">
        <v>260</v>
      </c>
      <c r="G175" s="76"/>
      <c r="H175" s="77"/>
      <c r="J175" s="75" t="s">
        <v>262</v>
      </c>
      <c r="K175" s="76"/>
      <c r="L175" s="77"/>
      <c r="N175" s="75" t="s">
        <v>318</v>
      </c>
      <c r="O175" s="76"/>
      <c r="P175" s="77"/>
      <c r="R175" s="75" t="s">
        <v>320</v>
      </c>
      <c r="S175" s="76"/>
      <c r="T175" s="77"/>
    </row>
    <row r="176" spans="1:20" ht="3" customHeight="1" thickBot="1">
      <c r="A176" s="42"/>
      <c r="B176" s="78"/>
      <c r="C176" s="79"/>
      <c r="D176" s="80"/>
      <c r="E176" s="81"/>
      <c r="F176" s="78"/>
      <c r="G176" s="79"/>
      <c r="H176" s="80"/>
      <c r="I176" s="81"/>
      <c r="J176" s="78"/>
      <c r="K176" s="79"/>
      <c r="L176" s="80"/>
      <c r="M176" s="81"/>
      <c r="N176" s="78"/>
      <c r="O176" s="79"/>
      <c r="P176" s="80"/>
      <c r="Q176" s="81"/>
      <c r="R176" s="78"/>
      <c r="S176" s="79"/>
      <c r="T176" s="80"/>
    </row>
  </sheetData>
  <mergeCells count="168">
    <mergeCell ref="R175:T176"/>
    <mergeCell ref="B175:D176"/>
    <mergeCell ref="F175:H176"/>
    <mergeCell ref="J175:L176"/>
    <mergeCell ref="N175:P176"/>
    <mergeCell ref="R159:S159"/>
    <mergeCell ref="B173:D173"/>
    <mergeCell ref="F173:H173"/>
    <mergeCell ref="J173:L173"/>
    <mergeCell ref="N173:P173"/>
    <mergeCell ref="R173:T173"/>
    <mergeCell ref="B159:C159"/>
    <mergeCell ref="F159:G159"/>
    <mergeCell ref="J159:K159"/>
    <mergeCell ref="N159:O159"/>
    <mergeCell ref="R153:T154"/>
    <mergeCell ref="A156:T156"/>
    <mergeCell ref="B157:D157"/>
    <mergeCell ref="F157:H157"/>
    <mergeCell ref="J157:L157"/>
    <mergeCell ref="N157:P157"/>
    <mergeCell ref="R157:T157"/>
    <mergeCell ref="B153:D154"/>
    <mergeCell ref="F153:H154"/>
    <mergeCell ref="J153:L154"/>
    <mergeCell ref="N153:P154"/>
    <mergeCell ref="R137:S137"/>
    <mergeCell ref="B151:D151"/>
    <mergeCell ref="F151:H151"/>
    <mergeCell ref="J151:L151"/>
    <mergeCell ref="N151:P151"/>
    <mergeCell ref="R151:T151"/>
    <mergeCell ref="B137:C137"/>
    <mergeCell ref="F137:G137"/>
    <mergeCell ref="J137:K137"/>
    <mergeCell ref="N137:O137"/>
    <mergeCell ref="R131:T132"/>
    <mergeCell ref="A134:T134"/>
    <mergeCell ref="B135:D135"/>
    <mergeCell ref="F135:H135"/>
    <mergeCell ref="J135:L135"/>
    <mergeCell ref="N135:P135"/>
    <mergeCell ref="R135:T135"/>
    <mergeCell ref="B131:D132"/>
    <mergeCell ref="F131:H132"/>
    <mergeCell ref="J131:L132"/>
    <mergeCell ref="N131:P132"/>
    <mergeCell ref="R115:S115"/>
    <mergeCell ref="B129:D129"/>
    <mergeCell ref="F129:H129"/>
    <mergeCell ref="J129:L129"/>
    <mergeCell ref="N129:P129"/>
    <mergeCell ref="R129:T129"/>
    <mergeCell ref="B115:C115"/>
    <mergeCell ref="F115:G115"/>
    <mergeCell ref="J115:K115"/>
    <mergeCell ref="N115:O115"/>
    <mergeCell ref="R109:T110"/>
    <mergeCell ref="A112:T112"/>
    <mergeCell ref="B113:D113"/>
    <mergeCell ref="F113:H113"/>
    <mergeCell ref="J113:L113"/>
    <mergeCell ref="N113:P113"/>
    <mergeCell ref="R113:T113"/>
    <mergeCell ref="B109:D110"/>
    <mergeCell ref="F109:H110"/>
    <mergeCell ref="J109:L110"/>
    <mergeCell ref="N109:P110"/>
    <mergeCell ref="R93:S93"/>
    <mergeCell ref="B107:D107"/>
    <mergeCell ref="F107:H107"/>
    <mergeCell ref="J107:L107"/>
    <mergeCell ref="N107:P107"/>
    <mergeCell ref="R107:T107"/>
    <mergeCell ref="B93:C93"/>
    <mergeCell ref="F93:G93"/>
    <mergeCell ref="J93:K93"/>
    <mergeCell ref="N93:O93"/>
    <mergeCell ref="R87:T88"/>
    <mergeCell ref="A90:T90"/>
    <mergeCell ref="B91:D91"/>
    <mergeCell ref="F91:H91"/>
    <mergeCell ref="J91:L91"/>
    <mergeCell ref="N91:P91"/>
    <mergeCell ref="R91:T91"/>
    <mergeCell ref="B87:D88"/>
    <mergeCell ref="F87:H88"/>
    <mergeCell ref="J87:L88"/>
    <mergeCell ref="N87:P88"/>
    <mergeCell ref="R71:S71"/>
    <mergeCell ref="B85:D85"/>
    <mergeCell ref="F85:H85"/>
    <mergeCell ref="J85:L85"/>
    <mergeCell ref="N85:P85"/>
    <mergeCell ref="R85:T85"/>
    <mergeCell ref="B71:C71"/>
    <mergeCell ref="F71:G71"/>
    <mergeCell ref="J71:K71"/>
    <mergeCell ref="N71:O71"/>
    <mergeCell ref="R65:T66"/>
    <mergeCell ref="A68:T68"/>
    <mergeCell ref="B69:D69"/>
    <mergeCell ref="F69:H69"/>
    <mergeCell ref="J69:L69"/>
    <mergeCell ref="N69:P69"/>
    <mergeCell ref="R69:T69"/>
    <mergeCell ref="B65:D66"/>
    <mergeCell ref="F65:H66"/>
    <mergeCell ref="J65:L66"/>
    <mergeCell ref="N65:P66"/>
    <mergeCell ref="R49:S49"/>
    <mergeCell ref="B63:D63"/>
    <mergeCell ref="F63:H63"/>
    <mergeCell ref="J63:L63"/>
    <mergeCell ref="N63:P63"/>
    <mergeCell ref="R63:T63"/>
    <mergeCell ref="B49:C49"/>
    <mergeCell ref="F49:G49"/>
    <mergeCell ref="J49:K49"/>
    <mergeCell ref="N49:O49"/>
    <mergeCell ref="A46:T46"/>
    <mergeCell ref="B47:D47"/>
    <mergeCell ref="F47:H47"/>
    <mergeCell ref="J47:L47"/>
    <mergeCell ref="N47:P47"/>
    <mergeCell ref="R47:T47"/>
    <mergeCell ref="R41:T41"/>
    <mergeCell ref="B43:D44"/>
    <mergeCell ref="F43:H44"/>
    <mergeCell ref="J43:L44"/>
    <mergeCell ref="N43:P44"/>
    <mergeCell ref="R43:T44"/>
    <mergeCell ref="B41:D41"/>
    <mergeCell ref="F41:H41"/>
    <mergeCell ref="J41:L41"/>
    <mergeCell ref="N41:P41"/>
    <mergeCell ref="R25:T25"/>
    <mergeCell ref="B27:C27"/>
    <mergeCell ref="F27:G27"/>
    <mergeCell ref="J27:K27"/>
    <mergeCell ref="N27:O27"/>
    <mergeCell ref="R27:S27"/>
    <mergeCell ref="B25:D25"/>
    <mergeCell ref="F25:H25"/>
    <mergeCell ref="J25:L25"/>
    <mergeCell ref="N25:P25"/>
    <mergeCell ref="R19:T19"/>
    <mergeCell ref="B21:D22"/>
    <mergeCell ref="F21:H22"/>
    <mergeCell ref="J21:L22"/>
    <mergeCell ref="N21:P22"/>
    <mergeCell ref="R21:T22"/>
    <mergeCell ref="B19:D19"/>
    <mergeCell ref="F19:H19"/>
    <mergeCell ref="J19:L19"/>
    <mergeCell ref="N19:P19"/>
    <mergeCell ref="R3:T3"/>
    <mergeCell ref="B5:C5"/>
    <mergeCell ref="F5:G5"/>
    <mergeCell ref="J5:K5"/>
    <mergeCell ref="N5:O5"/>
    <mergeCell ref="R5:S5"/>
    <mergeCell ref="B3:D3"/>
    <mergeCell ref="F3:H3"/>
    <mergeCell ref="J3:L3"/>
    <mergeCell ref="N3:P3"/>
    <mergeCell ref="A24:T24"/>
    <mergeCell ref="A2:T2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2006-06-01T16:27:29Z</cp:lastPrinted>
  <dcterms:created xsi:type="dcterms:W3CDTF">2006-06-01T07:30:46Z</dcterms:created>
  <dcterms:modified xsi:type="dcterms:W3CDTF">2006-06-01T16:27:36Z</dcterms:modified>
  <cp:category/>
  <cp:version/>
  <cp:contentType/>
  <cp:contentStatus/>
</cp:coreProperties>
</file>